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1.40\Back Office\Fund\fund\آهنگ سهام\گزارش ماهانه\سال99\آبان\"/>
    </mc:Choice>
  </mc:AlternateContent>
  <bookViews>
    <workbookView xWindow="-120" yWindow="-120" windowWidth="29040" windowHeight="15840" tabRatio="920" firstSheet="3" activeTab="11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'!$A$1:$S$20</definedName>
    <definedName name="_xlnm.Print_Area" localSheetId="6">'درآمد ناشی از فروش '!$A$1:$R$55</definedName>
    <definedName name="_xlnm.Print_Area" localSheetId="0">روکش!$A$1:$M$36</definedName>
    <definedName name="_xlnm.Print_Area" localSheetId="11">'سایر درآمدها '!$A$1:$E$13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'!$A$1:$U$57</definedName>
    <definedName name="_xlnm.Print_Area" localSheetId="1">سهام!$A$1:$Z$34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11" l="1"/>
  <c r="Q57" i="11"/>
  <c r="O57" i="11"/>
  <c r="K55" i="10"/>
  <c r="M55" i="10"/>
  <c r="O55" i="10"/>
  <c r="Q55" i="10"/>
  <c r="E11" i="15"/>
  <c r="E10" i="15"/>
  <c r="E9" i="15"/>
  <c r="I13" i="15"/>
  <c r="Q11" i="6"/>
  <c r="U33" i="1"/>
  <c r="W33" i="1"/>
  <c r="E12" i="14" l="1"/>
  <c r="E12" i="15" s="1"/>
  <c r="E13" i="15" s="1"/>
  <c r="C12" i="14"/>
  <c r="K13" i="13"/>
  <c r="I13" i="13"/>
  <c r="G13" i="13"/>
  <c r="E13" i="13"/>
  <c r="U57" i="11"/>
  <c r="M57" i="11"/>
  <c r="K57" i="11"/>
  <c r="I57" i="11"/>
  <c r="G57" i="11"/>
  <c r="E57" i="11"/>
  <c r="C57" i="11"/>
  <c r="Q26" i="9"/>
  <c r="O26" i="9"/>
  <c r="M26" i="9"/>
  <c r="K26" i="9"/>
  <c r="I26" i="9"/>
  <c r="G26" i="9"/>
  <c r="E26" i="9"/>
  <c r="C26" i="9"/>
  <c r="I55" i="10"/>
  <c r="G55" i="10"/>
  <c r="E55" i="10"/>
  <c r="C55" i="10"/>
  <c r="S20" i="8"/>
  <c r="Q20" i="8"/>
  <c r="O20" i="8"/>
  <c r="M20" i="8"/>
  <c r="K20" i="8"/>
  <c r="I20" i="8"/>
  <c r="G20" i="8"/>
  <c r="E20" i="8"/>
  <c r="S11" i="7"/>
  <c r="Q11" i="7"/>
  <c r="O11" i="7"/>
  <c r="M11" i="7"/>
  <c r="K11" i="7"/>
  <c r="I11" i="7"/>
  <c r="S11" i="6"/>
  <c r="O11" i="6"/>
  <c r="M11" i="6"/>
  <c r="K11" i="6"/>
  <c r="Y33" i="1"/>
  <c r="S33" i="1"/>
  <c r="Q33" i="1"/>
  <c r="O33" i="1"/>
  <c r="M33" i="1"/>
  <c r="K33" i="1"/>
  <c r="I33" i="1"/>
  <c r="G33" i="1"/>
  <c r="E33" i="1"/>
  <c r="C33" i="1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R11" i="18"/>
  <c r="I11" i="18"/>
  <c r="D57" i="11"/>
  <c r="F57" i="11"/>
  <c r="H57" i="11"/>
  <c r="J57" i="11"/>
  <c r="L57" i="11"/>
  <c r="N57" i="11"/>
  <c r="P57" i="11"/>
  <c r="R57" i="11"/>
  <c r="T57" i="11"/>
  <c r="D26" i="9"/>
  <c r="F26" i="9"/>
  <c r="H26" i="9"/>
  <c r="J26" i="9"/>
  <c r="L26" i="9"/>
  <c r="N26" i="9"/>
  <c r="P26" i="9"/>
  <c r="F20" i="8"/>
  <c r="H20" i="8"/>
  <c r="J20" i="8"/>
  <c r="L20" i="8"/>
  <c r="N20" i="8"/>
  <c r="P20" i="8"/>
  <c r="R20" i="8"/>
  <c r="D33" i="1"/>
  <c r="F33" i="1"/>
  <c r="H33" i="1"/>
  <c r="J33" i="1"/>
  <c r="L33" i="1"/>
  <c r="N33" i="1"/>
  <c r="P33" i="1"/>
  <c r="R33" i="1"/>
  <c r="T33" i="1"/>
  <c r="V33" i="1"/>
  <c r="F11" i="18" l="1"/>
  <c r="A4" i="7" l="1"/>
  <c r="A4" i="8" l="1"/>
  <c r="A4" i="10" s="1"/>
  <c r="A4" i="9" s="1"/>
  <c r="A4" i="11" s="1"/>
  <c r="A4" i="18" s="1"/>
  <c r="A4" i="13" s="1"/>
  <c r="A4" i="14" s="1"/>
  <c r="X33" i="1" l="1"/>
  <c r="Z33" i="1"/>
  <c r="F13" i="15"/>
  <c r="H13" i="15"/>
  <c r="F13" i="13" l="1"/>
  <c r="H13" i="13"/>
  <c r="J13" i="13"/>
  <c r="L13" i="13"/>
  <c r="G12" i="15" l="1"/>
  <c r="G13" i="15" s="1"/>
</calcChain>
</file>

<file path=xl/sharedStrings.xml><?xml version="1.0" encoding="utf-8"?>
<sst xmlns="http://schemas.openxmlformats.org/spreadsheetml/2006/main" count="644" uniqueCount="240">
  <si>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</si>
  <si>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</si>
  <si>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</si>
  <si>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</si>
  <si>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</si>
  <si>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</si>
  <si>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</si>
  <si>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</si>
  <si>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</si>
  <si>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</si>
  <si>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</si>
  <si>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</si>
  <si>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</si>
  <si>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</si>
  <si>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</si>
  <si>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</si>
  <si>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</si>
  <si>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</si>
  <si>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</si>
  <si>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</si>
  <si>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</si>
  <si>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</si>
  <si>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</si>
  <si>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</si>
  <si>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</si>
  <si>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</si>
  <si>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</si>
  <si>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</si>
  <si>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</si>
  <si>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</si>
  <si>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</si>
  <si>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</si>
  <si>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</si>
  <si>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</si>
  <si>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</si>
  <si>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</si>
  <si>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</si>
  <si>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</si>
  <si>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</si>
  <si>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</si>
  <si>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</si>
  <si>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</si>
  <si>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</si>
  <si>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</si>
  <si>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</si>
  <si>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</si>
  <si>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</si>
  <si>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</si>
  <si>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</si>
  <si>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</si>
  <si>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</si>
  <si>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</si>
  <si>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</si>
  <si>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</si>
  <si>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</si>
  <si>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</si>
  <si>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</si>
  <si>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</si>
  <si>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</si>
  <si>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</si>
  <si>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</si>
  <si>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</si>
  <si>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</si>
  <si>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</si>
  <si>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</si>
  <si>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</si>
  <si>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</si>
  <si>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</si>
  <si>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</si>
  <si>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</si>
  <si>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</si>
  <si>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</si>
  <si>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</si>
  <si>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</si>
  <si>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</si>
  <si>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</si>
  <si>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</si>
  <si>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</si>
  <si>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</si>
  <si>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</si>
  <si>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</si>
  <si>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</si>
  <si>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</si>
  <si>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</si>
  <si>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</si>
  <si>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</si>
  <si>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</si>
  <si>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</si>
  <si>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ح . تراکتورسازی‌ایران‌</t>
  </si>
  <si>
    <t>سرمایه گذاری دارویی تامین</t>
  </si>
  <si>
    <t>سرمایه‌گذاری‌صندوق‌بازنشستگی‌</t>
  </si>
  <si>
    <t>سرمایه‌گذاری‌غدیر(هلدینگ‌</t>
  </si>
  <si>
    <t>سیمان خوزستان</t>
  </si>
  <si>
    <t>سیمان‌ارومیه‌</t>
  </si>
  <si>
    <t>فولاد مبارکه اصفهان</t>
  </si>
  <si>
    <t>گروه مپنا (سهامی عام)</t>
  </si>
  <si>
    <t>گسترش نفت و گاز پارسیان</t>
  </si>
  <si>
    <t>م .صنایع و معادن احیاء سپاهان</t>
  </si>
  <si>
    <t>ملی‌ صنایع‌ مس‌ ایران‌</t>
  </si>
  <si>
    <t>سکه تمام بهارتحویل1روزه صادرات</t>
  </si>
  <si>
    <t>سکه تمام بهارتحویلی 1روزه رفاه</t>
  </si>
  <si>
    <t>بانک ملت</t>
  </si>
  <si>
    <t>نفت‌ بهران‌</t>
  </si>
  <si>
    <t>پخش البرز</t>
  </si>
  <si>
    <t>قنداصفهان‌</t>
  </si>
  <si>
    <t>صنعتی دوده فام</t>
  </si>
  <si>
    <t>معدنی و صنعتی گل گهر</t>
  </si>
  <si>
    <t>اسنادخزانه-م3بودجه97-990721</t>
  </si>
  <si>
    <t>صورت وضعیت پرتفوی</t>
  </si>
  <si>
    <t>داروسازی تولید دارو</t>
  </si>
  <si>
    <t>ح . معدنی و صنعتی گل گهر</t>
  </si>
  <si>
    <t>مجتمع صنایع لاستیک یزد</t>
  </si>
  <si>
    <t>گروه‌بهمن‌</t>
  </si>
  <si>
    <t>100560915111178729</t>
  </si>
  <si>
    <t>سپرده بلند مدت</t>
  </si>
  <si>
    <t>1399/02/01</t>
  </si>
  <si>
    <t>1399/02/07</t>
  </si>
  <si>
    <t>‫4-2</t>
  </si>
  <si>
    <t>سرمایه‌ گذاری‌ البرز(هلدینگ‌</t>
  </si>
  <si>
    <t>گروه دارویی برکت</t>
  </si>
  <si>
    <t>گروه دارویی سبحان</t>
  </si>
  <si>
    <t>قند مرودشت‌</t>
  </si>
  <si>
    <t>1399/03/25</t>
  </si>
  <si>
    <t xml:space="preserve">گزارش وضعیت پرتفوی ماهانه </t>
  </si>
  <si>
    <t>برای ماه منتهی به 1399/04/31</t>
  </si>
  <si>
    <t>1399/04/31</t>
  </si>
  <si>
    <t>توسعه‌ معادن‌ روی‌ ایران‌</t>
  </si>
  <si>
    <t>ح .گروه دارویی سبحان</t>
  </si>
  <si>
    <t>تولیدات پتروشیمی قائد بصیر</t>
  </si>
  <si>
    <t>داروسازی‌ جابرابن‌حیان‌</t>
  </si>
  <si>
    <t>فولاد  خوزستان</t>
  </si>
  <si>
    <t>داروسازی‌ اسوه‌</t>
  </si>
  <si>
    <t>0.00 %</t>
  </si>
  <si>
    <t>1399/04/29</t>
  </si>
  <si>
    <t>1399/04/15</t>
  </si>
  <si>
    <t>1399/04/03</t>
  </si>
  <si>
    <t>1399/04/21</t>
  </si>
  <si>
    <t>فرآورده‌های‌نسوزآذر</t>
  </si>
  <si>
    <t>سیمان فارس و خوزستان</t>
  </si>
  <si>
    <t>1399/05/15</t>
  </si>
  <si>
    <t>0.01 %</t>
  </si>
  <si>
    <t>0.02 %</t>
  </si>
  <si>
    <t>1399/06/16</t>
  </si>
  <si>
    <t>-0.03 %</t>
  </si>
  <si>
    <t>1399/07/30</t>
  </si>
  <si>
    <t>2.95 %</t>
  </si>
  <si>
    <t>1.37 %</t>
  </si>
  <si>
    <t>فروشگاههای زنجیره ای افق کوروش</t>
  </si>
  <si>
    <t>1399/07/10</t>
  </si>
  <si>
    <t>-0.27 %</t>
  </si>
  <si>
    <t>-0.57 %</t>
  </si>
  <si>
    <t>11.61 %</t>
  </si>
  <si>
    <t>0.34 %</t>
  </si>
  <si>
    <t>0.19 %</t>
  </si>
  <si>
    <t>1.76 %</t>
  </si>
  <si>
    <t>برای ماه منتهی به 1399/08/30</t>
  </si>
  <si>
    <t>1399/08/30</t>
  </si>
  <si>
    <t>9.76 %</t>
  </si>
  <si>
    <t>5.36 %</t>
  </si>
  <si>
    <t>10.67 %</t>
  </si>
  <si>
    <t>5.92 %</t>
  </si>
  <si>
    <t>1.16 %</t>
  </si>
  <si>
    <t>4.41 %</t>
  </si>
  <si>
    <t>6.23 %</t>
  </si>
  <si>
    <t>17.43 %</t>
  </si>
  <si>
    <t>2.58 %</t>
  </si>
  <si>
    <t>1.06 %</t>
  </si>
  <si>
    <t>7.53 %</t>
  </si>
  <si>
    <t>5.42 %</t>
  </si>
  <si>
    <t>ح . فرآورده‌های‌نسوزآذر</t>
  </si>
  <si>
    <t>0.41 %</t>
  </si>
  <si>
    <t>بانک خاورمیانه</t>
  </si>
  <si>
    <t>0.35 %</t>
  </si>
  <si>
    <t>3.40 %</t>
  </si>
  <si>
    <t>1.79 %</t>
  </si>
  <si>
    <t>0.40 %</t>
  </si>
  <si>
    <t>از ابتدای سال مالی تا پایان آبان ماه</t>
  </si>
  <si>
    <t>138.23 %</t>
  </si>
  <si>
    <t>-0.39 %</t>
  </si>
  <si>
    <t>-4.38 %</t>
  </si>
  <si>
    <t>طی آبان ماه</t>
  </si>
  <si>
    <t>پتروشیمی تندگویان</t>
  </si>
  <si>
    <t>سرمایه گذاری صبا تامین</t>
  </si>
  <si>
    <t>سیمان ساوه</t>
  </si>
  <si>
    <t>سرمایه گذاری کشاورزی کوثر</t>
  </si>
  <si>
    <t>صندوق واسطه گری مالی یکم-سهام</t>
  </si>
  <si>
    <t>تامین سرمایه بانک ملت</t>
  </si>
  <si>
    <t>طی آبان  ماه</t>
  </si>
  <si>
    <t>از ابتدای سال مالی تا پایان آبان  ماه</t>
  </si>
  <si>
    <t>269.57 %</t>
  </si>
  <si>
    <t>-2.82 %</t>
  </si>
  <si>
    <t>-101.72 %</t>
  </si>
  <si>
    <t>-6.57 %</t>
  </si>
  <si>
    <t>61.82 %</t>
  </si>
  <si>
    <t>2.03 %</t>
  </si>
  <si>
    <t>67.69 %</t>
  </si>
  <si>
    <t>6.68 %</t>
  </si>
  <si>
    <t>27.22 %</t>
  </si>
  <si>
    <t>0.93 %</t>
  </si>
  <si>
    <t>-27.39 %</t>
  </si>
  <si>
    <t>10.27 %</t>
  </si>
  <si>
    <t>-84.56 %</t>
  </si>
  <si>
    <t>8.06 %</t>
  </si>
  <si>
    <t>-115.46 %</t>
  </si>
  <si>
    <t>0.59 %</t>
  </si>
  <si>
    <t>53.80 %</t>
  </si>
  <si>
    <t>198.50 %</t>
  </si>
  <si>
    <t>-5.20 %</t>
  </si>
  <si>
    <t>134.62 %</t>
  </si>
  <si>
    <t>-0.87 %</t>
  </si>
  <si>
    <t>74.32 %</t>
  </si>
  <si>
    <t>-0.81 %</t>
  </si>
  <si>
    <t>-40.59 %</t>
  </si>
  <si>
    <t>11.67 %</t>
  </si>
  <si>
    <t>2.26 %</t>
  </si>
  <si>
    <t>4.60 %</t>
  </si>
  <si>
    <t>83.10 %</t>
  </si>
  <si>
    <t>-2.47 %</t>
  </si>
  <si>
    <t>2.89 %</t>
  </si>
  <si>
    <t>-164.27 %</t>
  </si>
  <si>
    <t>8.36 %</t>
  </si>
  <si>
    <t>3.55 %</t>
  </si>
  <si>
    <t>-93.89 %</t>
  </si>
  <si>
    <t>1.27 %</t>
  </si>
  <si>
    <t>16.70 %</t>
  </si>
  <si>
    <t>7.16 %</t>
  </si>
  <si>
    <t>11.65 %</t>
  </si>
  <si>
    <t>1.13 %</t>
  </si>
  <si>
    <t>3.06 %</t>
  </si>
  <si>
    <t>3.76 %</t>
  </si>
  <si>
    <t>-105.70 %</t>
  </si>
  <si>
    <t>1.47 %</t>
  </si>
  <si>
    <t>-147.23 %</t>
  </si>
  <si>
    <t>-0.49 %</t>
  </si>
  <si>
    <t>1.54 %</t>
  </si>
  <si>
    <t>-0.01 %</t>
  </si>
  <si>
    <t>46.88 %</t>
  </si>
  <si>
    <t>-0.17 %</t>
  </si>
  <si>
    <t xml:space="preserve"> منتهی به 30 آبان ماه 1399</t>
  </si>
  <si>
    <t>تعدیل کارمزد کارگزاری توسعه معاملات کیان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</si>
</sst>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</numFmts>
  <fonts count="38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4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165" fontId="4" fillId="0" borderId="2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2" xfId="0" applyNumberFormat="1" applyFont="1" applyBorder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168" fontId="13" fillId="0" borderId="2" xfId="1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169" fontId="13" fillId="0" borderId="2" xfId="0" applyNumberFormat="1" applyFont="1" applyBorder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16" fontId="8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0" fontId="23" fillId="0" borderId="0" xfId="0" applyFont="1"/>
    <xf numFmtId="166" fontId="24" fillId="0" borderId="0" xfId="0" applyNumberFormat="1" applyFont="1"/>
    <xf numFmtId="166" fontId="24" fillId="0" borderId="2" xfId="0" applyNumberFormat="1" applyFont="1" applyBorder="1"/>
    <xf numFmtId="9" fontId="24" fillId="0" borderId="2" xfId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164" fontId="30" fillId="0" borderId="2" xfId="2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3" fontId="35" fillId="0" borderId="0" xfId="0" applyNumberFormat="1" applyFont="1"/>
    <xf numFmtId="3" fontId="11" fillId="0" borderId="0" xfId="0" applyNumberFormat="1" applyFont="1"/>
    <xf numFmtId="3" fontId="7" fillId="0" borderId="0" xfId="0" applyNumberFormat="1" applyFont="1"/>
    <xf numFmtId="165" fontId="8" fillId="0" borderId="7" xfId="0" applyNumberFormat="1" applyFont="1" applyBorder="1"/>
    <xf numFmtId="167" fontId="8" fillId="0" borderId="7" xfId="2" applyNumberFormat="1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37" fillId="0" borderId="0" xfId="0" applyFont="1"/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topLeftCell="A23" zoomScaleNormal="100" zoomScaleSheetLayoutView="100" workbookViewId="0">
      <selection activeCell="G43" sqref="G43"/>
    </sheetView>
  </sheetViews>
  <sheetFormatPr defaultRowHeight="15"/>
  <sheetData>
    <row r="1" spans="11:12">
      <c r="K1" s="68"/>
      <c r="L1" s="68"/>
    </row>
    <row r="2" spans="11:12">
      <c r="K2" s="68"/>
      <c r="L2" s="68"/>
    </row>
    <row r="3" spans="11:12">
      <c r="K3" s="68"/>
      <c r="L3" s="68"/>
    </row>
    <row r="4" spans="11:12">
      <c r="K4" s="68"/>
      <c r="L4" s="68"/>
    </row>
    <row r="5" spans="11:12">
      <c r="K5" s="68"/>
      <c r="L5" s="68"/>
    </row>
    <row r="6" spans="11:12">
      <c r="K6" s="68"/>
      <c r="L6" s="68"/>
    </row>
    <row r="7" spans="11:12">
      <c r="K7" s="68"/>
      <c r="L7" s="68"/>
    </row>
    <row r="8" spans="11:12">
      <c r="K8" s="68"/>
      <c r="L8" s="68"/>
    </row>
    <row r="9" spans="11:12">
      <c r="K9" s="68"/>
      <c r="L9" s="68"/>
    </row>
    <row r="10" spans="11:12">
      <c r="K10" s="68"/>
      <c r="L10" s="68"/>
    </row>
    <row r="11" spans="11:12">
      <c r="K11" s="68"/>
      <c r="L11" s="68"/>
    </row>
    <row r="12" spans="11:12">
      <c r="K12" s="68"/>
      <c r="L12" s="68"/>
    </row>
    <row r="13" spans="11:12">
      <c r="K13" s="68"/>
      <c r="L13" s="68"/>
    </row>
    <row r="14" spans="11:12">
      <c r="K14" s="68"/>
      <c r="L14" s="68"/>
    </row>
    <row r="15" spans="11:12">
      <c r="K15" s="68"/>
      <c r="L15" s="68"/>
    </row>
    <row r="16" spans="11:12">
      <c r="K16" s="68"/>
      <c r="L16" s="68"/>
    </row>
    <row r="17" spans="1:13">
      <c r="K17" s="68"/>
      <c r="L17" s="68"/>
    </row>
    <row r="18" spans="1:13">
      <c r="K18" s="68"/>
      <c r="L18" s="68"/>
    </row>
    <row r="19" spans="1:13" ht="15" customHeight="1"/>
    <row r="20" spans="1:13" ht="15" customHeight="1"/>
    <row r="21" spans="1:13" ht="15" customHeight="1"/>
    <row r="22" spans="1:13">
      <c r="K22" s="68"/>
      <c r="L22" s="68"/>
    </row>
    <row r="23" spans="1:13" ht="15" customHeight="1">
      <c r="A23" s="101" t="s">
        <v>123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ht="1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ht="1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3">
      <c r="A28" s="102" t="s">
        <v>238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8"/>
  <sheetViews>
    <sheetView rightToLeft="1" view="pageBreakPreview" topLeftCell="A16" zoomScale="50" zoomScaleNormal="60" zoomScaleSheetLayoutView="50" workbookViewId="0">
      <selection activeCell="U34" sqref="U34"/>
    </sheetView>
  </sheetViews>
  <sheetFormatPr defaultColWidth="9.140625" defaultRowHeight="31.5"/>
  <cols>
    <col min="1" max="1" width="49.140625" style="69" customWidth="1"/>
    <col min="2" max="2" width="1" style="69" customWidth="1"/>
    <col min="3" max="3" width="20.5703125" style="69" customWidth="1"/>
    <col min="4" max="4" width="1" style="69" customWidth="1"/>
    <col min="5" max="5" width="29.85546875" style="69" bestFit="1" customWidth="1"/>
    <col min="6" max="6" width="0.7109375" style="69" customWidth="1"/>
    <col min="7" max="7" width="30" style="69" bestFit="1" customWidth="1"/>
    <col min="8" max="8" width="0.5703125" style="69" customWidth="1"/>
    <col min="9" max="9" width="18.5703125" style="69" bestFit="1" customWidth="1"/>
    <col min="10" max="10" width="0.5703125" style="69" customWidth="1"/>
    <col min="11" max="11" width="33.42578125" style="69" customWidth="1"/>
    <col min="12" max="12" width="0.7109375" style="69" customWidth="1"/>
    <col min="13" max="13" width="20.85546875" style="69" bestFit="1" customWidth="1"/>
    <col min="14" max="14" width="0.85546875" style="69" customWidth="1"/>
    <col min="15" max="15" width="29.85546875" style="69" bestFit="1" customWidth="1"/>
    <col min="16" max="16" width="1" style="69" customWidth="1"/>
    <col min="17" max="17" width="20.5703125" style="69" bestFit="1" customWidth="1"/>
    <col min="18" max="18" width="1" style="69" customWidth="1"/>
    <col min="19" max="19" width="18.140625" style="69" bestFit="1" customWidth="1"/>
    <col min="20" max="20" width="1" style="69" customWidth="1"/>
    <col min="21" max="21" width="33" style="69" customWidth="1"/>
    <col min="22" max="22" width="0.85546875" style="69" customWidth="1"/>
    <col min="23" max="23" width="32.7109375" style="69" customWidth="1"/>
    <col min="24" max="24" width="1" style="69" customWidth="1"/>
    <col min="25" max="25" width="19.5703125" style="69" customWidth="1"/>
    <col min="26" max="26" width="1" style="69" customWidth="1"/>
    <col min="27" max="16384" width="9.140625" style="69"/>
  </cols>
  <sheetData>
    <row r="2" spans="1:25" ht="47.25" customHeight="1">
      <c r="A2" s="104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ht="47.25" customHeight="1">
      <c r="A3" s="104" t="s">
        <v>108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47.25" customHeight="1">
      <c r="A4" s="104" t="s">
        <v>155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47.2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s="71" customFormat="1" ht="47.25" customHeight="1">
      <c r="A6" s="48" t="s">
        <v>69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s="71" customFormat="1" ht="47.25" customHeight="1">
      <c r="A7" s="48" t="s">
        <v>70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5">
      <c r="C8" s="72"/>
      <c r="D8" s="72"/>
      <c r="E8" s="72"/>
      <c r="F8" s="72"/>
      <c r="G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40.5" customHeight="1">
      <c r="A9" s="103" t="s">
        <v>3</v>
      </c>
      <c r="C9" s="103" t="s">
        <v>144</v>
      </c>
      <c r="D9" s="103" t="s">
        <v>144</v>
      </c>
      <c r="E9" s="103" t="s">
        <v>144</v>
      </c>
      <c r="F9" s="103" t="s">
        <v>144</v>
      </c>
      <c r="G9" s="103" t="s">
        <v>144</v>
      </c>
      <c r="I9" s="103" t="s">
        <v>4</v>
      </c>
      <c r="J9" s="103" t="s">
        <v>4</v>
      </c>
      <c r="K9" s="103" t="s">
        <v>4</v>
      </c>
      <c r="L9" s="103" t="s">
        <v>4</v>
      </c>
      <c r="M9" s="103" t="s">
        <v>4</v>
      </c>
      <c r="N9" s="103" t="s">
        <v>4</v>
      </c>
      <c r="O9" s="103" t="s">
        <v>4</v>
      </c>
      <c r="Q9" s="103" t="s">
        <v>156</v>
      </c>
      <c r="R9" s="103" t="s">
        <v>156</v>
      </c>
      <c r="S9" s="103" t="s">
        <v>156</v>
      </c>
      <c r="T9" s="103" t="s">
        <v>156</v>
      </c>
      <c r="U9" s="103" t="s">
        <v>156</v>
      </c>
      <c r="V9" s="103" t="s">
        <v>156</v>
      </c>
      <c r="W9" s="103" t="s">
        <v>156</v>
      </c>
      <c r="X9" s="103" t="s">
        <v>156</v>
      </c>
      <c r="Y9" s="103" t="s">
        <v>156</v>
      </c>
    </row>
    <row r="10" spans="1:25" ht="33.75" customHeight="1">
      <c r="A10" s="103" t="s">
        <v>3</v>
      </c>
      <c r="C10" s="103" t="s">
        <v>6</v>
      </c>
      <c r="E10" s="103" t="s">
        <v>7</v>
      </c>
      <c r="G10" s="103" t="s">
        <v>8</v>
      </c>
      <c r="I10" s="103" t="s">
        <v>9</v>
      </c>
      <c r="J10" s="103" t="s">
        <v>9</v>
      </c>
      <c r="K10" s="103" t="s">
        <v>9</v>
      </c>
      <c r="M10" s="103" t="s">
        <v>10</v>
      </c>
      <c r="N10" s="103" t="s">
        <v>10</v>
      </c>
      <c r="O10" s="103" t="s">
        <v>10</v>
      </c>
      <c r="Q10" s="103" t="s">
        <v>6</v>
      </c>
      <c r="S10" s="103" t="s">
        <v>11</v>
      </c>
      <c r="U10" s="103" t="s">
        <v>7</v>
      </c>
      <c r="W10" s="103" t="s">
        <v>8</v>
      </c>
      <c r="Y10" s="103" t="s">
        <v>12</v>
      </c>
    </row>
    <row r="11" spans="1:25" ht="33.75" customHeight="1">
      <c r="A11" s="103" t="s">
        <v>3</v>
      </c>
      <c r="C11" s="103" t="s">
        <v>6</v>
      </c>
      <c r="E11" s="103" t="s">
        <v>7</v>
      </c>
      <c r="G11" s="103" t="s">
        <v>8</v>
      </c>
      <c r="I11" s="92" t="s">
        <v>6</v>
      </c>
      <c r="K11" s="92" t="s">
        <v>7</v>
      </c>
      <c r="M11" s="92" t="s">
        <v>6</v>
      </c>
      <c r="O11" s="92" t="s">
        <v>13</v>
      </c>
      <c r="Q11" s="103" t="s">
        <v>6</v>
      </c>
      <c r="S11" s="103" t="s">
        <v>11</v>
      </c>
      <c r="U11" s="103" t="s">
        <v>7</v>
      </c>
      <c r="W11" s="103" t="s">
        <v>8</v>
      </c>
      <c r="Y11" s="103" t="s">
        <v>12</v>
      </c>
    </row>
    <row r="12" spans="1:25" ht="41.25" customHeight="1">
      <c r="A12" s="73" t="s">
        <v>101</v>
      </c>
      <c r="C12" s="77">
        <v>46000000</v>
      </c>
      <c r="E12" s="77">
        <v>164873706950</v>
      </c>
      <c r="G12" s="77">
        <v>244178442000</v>
      </c>
      <c r="I12" s="77">
        <v>0</v>
      </c>
      <c r="K12" s="77">
        <v>0</v>
      </c>
      <c r="M12" s="77">
        <v>-4000000</v>
      </c>
      <c r="O12" s="77">
        <v>19006236141</v>
      </c>
      <c r="Q12" s="77">
        <v>42000000</v>
      </c>
      <c r="S12" s="77">
        <v>5290</v>
      </c>
      <c r="U12" s="77">
        <v>150536862870</v>
      </c>
      <c r="W12" s="77">
        <v>220858029000</v>
      </c>
      <c r="Y12" s="69" t="s">
        <v>157</v>
      </c>
    </row>
    <row r="13" spans="1:25" ht="41.25" customHeight="1">
      <c r="A13" s="73" t="s">
        <v>85</v>
      </c>
      <c r="C13" s="77">
        <v>1000000</v>
      </c>
      <c r="E13" s="77">
        <v>103503709021</v>
      </c>
      <c r="G13" s="77">
        <v>92705103000</v>
      </c>
      <c r="I13" s="77">
        <v>200000</v>
      </c>
      <c r="K13" s="77">
        <v>18138815182</v>
      </c>
      <c r="M13" s="77">
        <v>0</v>
      </c>
      <c r="O13" s="77">
        <v>0</v>
      </c>
      <c r="Q13" s="77">
        <v>1200000</v>
      </c>
      <c r="S13" s="77">
        <v>101700</v>
      </c>
      <c r="U13" s="77">
        <v>121642524203</v>
      </c>
      <c r="W13" s="77">
        <v>121313862000</v>
      </c>
      <c r="Y13" s="69" t="s">
        <v>158</v>
      </c>
    </row>
    <row r="14" spans="1:25" ht="41.25" customHeight="1">
      <c r="A14" s="73" t="s">
        <v>86</v>
      </c>
      <c r="C14" s="77">
        <v>5000000</v>
      </c>
      <c r="E14" s="77">
        <v>127289912071</v>
      </c>
      <c r="G14" s="77">
        <v>264467002500</v>
      </c>
      <c r="I14" s="77">
        <v>0</v>
      </c>
      <c r="K14" s="77">
        <v>0</v>
      </c>
      <c r="M14" s="77">
        <v>-500000</v>
      </c>
      <c r="O14" s="77">
        <v>24926798105</v>
      </c>
      <c r="Q14" s="77">
        <v>4500000</v>
      </c>
      <c r="S14" s="77">
        <v>53940</v>
      </c>
      <c r="U14" s="77">
        <v>114560920866</v>
      </c>
      <c r="W14" s="77">
        <v>241285756500</v>
      </c>
      <c r="Y14" s="69" t="s">
        <v>159</v>
      </c>
    </row>
    <row r="15" spans="1:25" ht="41.25" customHeight="1">
      <c r="A15" s="73" t="s">
        <v>103</v>
      </c>
      <c r="C15" s="77">
        <v>6000000</v>
      </c>
      <c r="E15" s="77">
        <v>312810526510</v>
      </c>
      <c r="G15" s="77">
        <v>195450111000</v>
      </c>
      <c r="I15" s="77">
        <v>120000</v>
      </c>
      <c r="K15" s="77">
        <v>4037146207</v>
      </c>
      <c r="M15" s="77">
        <v>-2200000</v>
      </c>
      <c r="O15" s="77">
        <v>71994866836</v>
      </c>
      <c r="Q15" s="77">
        <v>3920000</v>
      </c>
      <c r="S15" s="77">
        <v>34382</v>
      </c>
      <c r="U15" s="77">
        <v>202150479660</v>
      </c>
      <c r="W15" s="77">
        <v>133975514232</v>
      </c>
      <c r="Y15" s="69" t="s">
        <v>160</v>
      </c>
    </row>
    <row r="16" spans="1:25" ht="41.25" customHeight="1">
      <c r="A16" s="73" t="s">
        <v>126</v>
      </c>
      <c r="C16" s="77">
        <v>2500000</v>
      </c>
      <c r="E16" s="77">
        <v>143153057112</v>
      </c>
      <c r="G16" s="77">
        <v>77635305000</v>
      </c>
      <c r="I16" s="77">
        <v>0</v>
      </c>
      <c r="K16" s="77">
        <v>0</v>
      </c>
      <c r="M16" s="77">
        <v>-1500000</v>
      </c>
      <c r="O16" s="77">
        <v>38661065131</v>
      </c>
      <c r="Q16" s="77">
        <v>1000000</v>
      </c>
      <c r="S16" s="77">
        <v>26480</v>
      </c>
      <c r="U16" s="77">
        <v>57261222840</v>
      </c>
      <c r="W16" s="77">
        <v>26322444000</v>
      </c>
      <c r="Y16" s="69" t="s">
        <v>161</v>
      </c>
    </row>
    <row r="17" spans="1:25" ht="41.25" customHeight="1">
      <c r="A17" s="73" t="s">
        <v>128</v>
      </c>
      <c r="C17" s="77">
        <v>1200000</v>
      </c>
      <c r="E17" s="77">
        <v>170250680945</v>
      </c>
      <c r="G17" s="77">
        <v>138361024260</v>
      </c>
      <c r="I17" s="77">
        <v>0</v>
      </c>
      <c r="K17" s="77">
        <v>0</v>
      </c>
      <c r="M17" s="77">
        <v>-200000</v>
      </c>
      <c r="O17" s="77">
        <v>21452760292</v>
      </c>
      <c r="Q17" s="77">
        <v>1000000</v>
      </c>
      <c r="S17" s="77">
        <v>100324</v>
      </c>
      <c r="U17" s="77">
        <v>141875567459</v>
      </c>
      <c r="W17" s="77">
        <v>99727072200</v>
      </c>
      <c r="Y17" s="69" t="s">
        <v>162</v>
      </c>
    </row>
    <row r="18" spans="1:25" ht="41.25" customHeight="1">
      <c r="A18" s="73" t="s">
        <v>109</v>
      </c>
      <c r="C18" s="77">
        <v>1100000</v>
      </c>
      <c r="E18" s="77">
        <v>87655958316</v>
      </c>
      <c r="G18" s="77">
        <v>40067471565</v>
      </c>
      <c r="I18" s="77">
        <v>0</v>
      </c>
      <c r="K18" s="77">
        <v>0</v>
      </c>
      <c r="M18" s="77">
        <v>-1100000</v>
      </c>
      <c r="O18" s="77">
        <v>36127468681</v>
      </c>
      <c r="Q18" s="77">
        <v>0</v>
      </c>
      <c r="S18" s="77">
        <v>0</v>
      </c>
      <c r="U18" s="77">
        <v>0</v>
      </c>
      <c r="W18" s="77">
        <v>0</v>
      </c>
      <c r="Y18" s="69" t="s">
        <v>132</v>
      </c>
    </row>
    <row r="19" spans="1:25" ht="41.25" customHeight="1">
      <c r="A19" s="73" t="s">
        <v>89</v>
      </c>
      <c r="C19" s="77">
        <v>2300000</v>
      </c>
      <c r="E19" s="77">
        <v>132083147660</v>
      </c>
      <c r="G19" s="77">
        <v>116579201850</v>
      </c>
      <c r="I19" s="77">
        <v>300000</v>
      </c>
      <c r="K19" s="77">
        <v>14893710000</v>
      </c>
      <c r="M19" s="77">
        <v>0</v>
      </c>
      <c r="O19" s="77">
        <v>0</v>
      </c>
      <c r="Q19" s="77">
        <v>2600000</v>
      </c>
      <c r="S19" s="77">
        <v>54500</v>
      </c>
      <c r="U19" s="77">
        <v>146976857660</v>
      </c>
      <c r="W19" s="77">
        <v>140856885000</v>
      </c>
      <c r="Y19" s="69" t="s">
        <v>163</v>
      </c>
    </row>
    <row r="20" spans="1:25" ht="41.25" customHeight="1">
      <c r="A20" s="73" t="s">
        <v>99</v>
      </c>
      <c r="C20" s="77">
        <v>24000</v>
      </c>
      <c r="E20" s="77">
        <v>12667697252</v>
      </c>
      <c r="G20" s="77">
        <v>33068460690</v>
      </c>
      <c r="I20" s="77">
        <v>0</v>
      </c>
      <c r="K20" s="77">
        <v>0</v>
      </c>
      <c r="M20" s="77">
        <v>-24000</v>
      </c>
      <c r="O20" s="77">
        <v>31333779179</v>
      </c>
      <c r="Q20" s="77">
        <v>0</v>
      </c>
      <c r="S20" s="77">
        <v>0</v>
      </c>
      <c r="U20" s="77">
        <v>0</v>
      </c>
      <c r="W20" s="77">
        <v>0</v>
      </c>
      <c r="Y20" s="69" t="s">
        <v>132</v>
      </c>
    </row>
    <row r="21" spans="1:25" ht="41.25" customHeight="1">
      <c r="A21" s="73" t="s">
        <v>100</v>
      </c>
      <c r="C21" s="77">
        <v>36000</v>
      </c>
      <c r="E21" s="77">
        <v>17636891125</v>
      </c>
      <c r="G21" s="77">
        <v>50060182455</v>
      </c>
      <c r="I21" s="77">
        <v>0</v>
      </c>
      <c r="K21" s="77">
        <v>0</v>
      </c>
      <c r="M21" s="77">
        <v>-36000</v>
      </c>
      <c r="O21" s="77">
        <v>46631136980</v>
      </c>
      <c r="Q21" s="77">
        <v>0</v>
      </c>
      <c r="S21" s="77">
        <v>0</v>
      </c>
      <c r="U21" s="77">
        <v>0</v>
      </c>
      <c r="W21" s="77">
        <v>0</v>
      </c>
      <c r="Y21" s="69" t="s">
        <v>132</v>
      </c>
    </row>
    <row r="22" spans="1:25" ht="41.25" customHeight="1">
      <c r="A22" s="73" t="s">
        <v>92</v>
      </c>
      <c r="C22" s="77">
        <v>19700000</v>
      </c>
      <c r="E22" s="77">
        <v>308470518980</v>
      </c>
      <c r="G22" s="77">
        <v>403797026700</v>
      </c>
      <c r="I22" s="77">
        <v>100000</v>
      </c>
      <c r="K22" s="77">
        <v>2161003530</v>
      </c>
      <c r="M22" s="77">
        <v>-800000</v>
      </c>
      <c r="O22" s="77">
        <v>16988314561</v>
      </c>
      <c r="Q22" s="77">
        <v>19000000</v>
      </c>
      <c r="S22" s="77">
        <v>20880</v>
      </c>
      <c r="U22" s="77">
        <v>298101684890</v>
      </c>
      <c r="W22" s="77">
        <v>394359516000</v>
      </c>
      <c r="Y22" s="69" t="s">
        <v>164</v>
      </c>
    </row>
    <row r="23" spans="1:25" ht="41.25" customHeight="1">
      <c r="A23" s="73" t="s">
        <v>138</v>
      </c>
      <c r="C23" s="77">
        <v>3700000</v>
      </c>
      <c r="E23" s="77">
        <v>98510815329</v>
      </c>
      <c r="G23" s="77">
        <v>63665920350</v>
      </c>
      <c r="I23" s="77">
        <v>0</v>
      </c>
      <c r="K23" s="77">
        <v>0</v>
      </c>
      <c r="M23" s="77">
        <v>0</v>
      </c>
      <c r="O23" s="77">
        <v>0</v>
      </c>
      <c r="Q23" s="77">
        <v>3700000</v>
      </c>
      <c r="S23" s="77">
        <v>15870</v>
      </c>
      <c r="U23" s="77">
        <v>98510815329</v>
      </c>
      <c r="W23" s="77">
        <v>58369621950</v>
      </c>
      <c r="Y23" s="69" t="s">
        <v>165</v>
      </c>
    </row>
    <row r="24" spans="1:25" ht="41.25" customHeight="1">
      <c r="A24" s="73" t="s">
        <v>137</v>
      </c>
      <c r="C24" s="77">
        <v>1000000</v>
      </c>
      <c r="E24" s="77">
        <v>44430964337</v>
      </c>
      <c r="G24" s="77">
        <v>35994550500</v>
      </c>
      <c r="I24" s="77">
        <v>486667</v>
      </c>
      <c r="K24" s="77">
        <v>0</v>
      </c>
      <c r="M24" s="77">
        <v>-1</v>
      </c>
      <c r="O24" s="77">
        <v>1</v>
      </c>
      <c r="Q24" s="77">
        <v>1486666</v>
      </c>
      <c r="S24" s="77">
        <v>16272</v>
      </c>
      <c r="U24" s="77">
        <v>37220439301</v>
      </c>
      <c r="W24" s="77">
        <v>24047092528.545601</v>
      </c>
      <c r="Y24" s="69" t="s">
        <v>166</v>
      </c>
    </row>
    <row r="25" spans="1:25" ht="41.25" customHeight="1">
      <c r="A25" s="73" t="s">
        <v>147</v>
      </c>
      <c r="C25" s="77">
        <v>1500000</v>
      </c>
      <c r="E25" s="77">
        <v>116766914240</v>
      </c>
      <c r="G25" s="77">
        <v>110190442500</v>
      </c>
      <c r="I25" s="77">
        <v>0</v>
      </c>
      <c r="K25" s="77">
        <v>0</v>
      </c>
      <c r="M25" s="77">
        <v>-1500000</v>
      </c>
      <c r="O25" s="77">
        <v>101610553776</v>
      </c>
      <c r="Q25" s="77">
        <v>0</v>
      </c>
      <c r="S25" s="77">
        <v>0</v>
      </c>
      <c r="U25" s="77">
        <v>0</v>
      </c>
      <c r="W25" s="77">
        <v>0</v>
      </c>
      <c r="Y25" s="69" t="s">
        <v>132</v>
      </c>
    </row>
    <row r="26" spans="1:25" ht="41.25" customHeight="1">
      <c r="A26" s="73" t="s">
        <v>95</v>
      </c>
      <c r="C26" s="77">
        <v>7781481</v>
      </c>
      <c r="E26" s="77">
        <v>153906723422</v>
      </c>
      <c r="G26" s="77">
        <v>140548242186.86899</v>
      </c>
      <c r="I26" s="77">
        <v>1700000</v>
      </c>
      <c r="K26" s="77">
        <v>27269710581</v>
      </c>
      <c r="M26" s="77">
        <v>0</v>
      </c>
      <c r="O26" s="77">
        <v>0</v>
      </c>
      <c r="Q26" s="77">
        <v>9481481</v>
      </c>
      <c r="S26" s="77">
        <v>18080</v>
      </c>
      <c r="U26" s="77">
        <v>181176434003</v>
      </c>
      <c r="W26" s="77">
        <v>170405196679.944</v>
      </c>
      <c r="Y26" s="69" t="s">
        <v>167</v>
      </c>
    </row>
    <row r="27" spans="1:25" ht="41.25" customHeight="1">
      <c r="A27" s="73" t="s">
        <v>97</v>
      </c>
      <c r="C27" s="77">
        <v>1400000</v>
      </c>
      <c r="E27" s="77">
        <v>126650257854</v>
      </c>
      <c r="G27" s="77">
        <v>262652662440</v>
      </c>
      <c r="I27" s="77">
        <v>0</v>
      </c>
      <c r="K27" s="77">
        <v>0</v>
      </c>
      <c r="M27" s="77">
        <v>0</v>
      </c>
      <c r="O27" s="77">
        <v>0</v>
      </c>
      <c r="Q27" s="77">
        <v>1400000</v>
      </c>
      <c r="S27" s="77">
        <v>188732</v>
      </c>
      <c r="U27" s="77">
        <v>126650257854</v>
      </c>
      <c r="W27" s="77">
        <v>262652662440</v>
      </c>
      <c r="Y27" s="69" t="s">
        <v>151</v>
      </c>
    </row>
    <row r="28" spans="1:25" ht="41.25" customHeight="1">
      <c r="A28" s="73" t="s">
        <v>106</v>
      </c>
      <c r="C28" s="77">
        <v>7000000</v>
      </c>
      <c r="E28" s="77">
        <v>84266919096</v>
      </c>
      <c r="G28" s="77">
        <v>116552362500</v>
      </c>
      <c r="I28" s="77">
        <v>0</v>
      </c>
      <c r="K28" s="77">
        <v>0</v>
      </c>
      <c r="M28" s="77">
        <v>0</v>
      </c>
      <c r="O28" s="77">
        <v>0</v>
      </c>
      <c r="Q28" s="77">
        <v>7000000</v>
      </c>
      <c r="S28" s="77">
        <v>17610</v>
      </c>
      <c r="U28" s="77">
        <v>84266919096</v>
      </c>
      <c r="W28" s="77">
        <v>122536543500</v>
      </c>
      <c r="Y28" s="69" t="s">
        <v>168</v>
      </c>
    </row>
    <row r="29" spans="1:25" ht="41.25" customHeight="1">
      <c r="A29" s="73" t="s">
        <v>169</v>
      </c>
      <c r="C29" s="77">
        <v>0</v>
      </c>
      <c r="E29" s="77">
        <v>0</v>
      </c>
      <c r="G29" s="77">
        <v>0</v>
      </c>
      <c r="I29" s="77">
        <v>650000</v>
      </c>
      <c r="K29" s="77">
        <v>5069037845</v>
      </c>
      <c r="M29" s="77">
        <v>0</v>
      </c>
      <c r="O29" s="77">
        <v>0</v>
      </c>
      <c r="Q29" s="77">
        <v>650000</v>
      </c>
      <c r="S29" s="77">
        <v>14380</v>
      </c>
      <c r="U29" s="77">
        <v>12279537845</v>
      </c>
      <c r="W29" s="77">
        <v>9291385350</v>
      </c>
      <c r="Y29" s="69" t="s">
        <v>170</v>
      </c>
    </row>
    <row r="30" spans="1:25" ht="41.25" customHeight="1">
      <c r="A30" s="73" t="s">
        <v>171</v>
      </c>
      <c r="C30" s="77">
        <v>0</v>
      </c>
      <c r="E30" s="77">
        <v>0</v>
      </c>
      <c r="G30" s="77">
        <v>0</v>
      </c>
      <c r="I30" s="77">
        <v>800000</v>
      </c>
      <c r="K30" s="77">
        <v>8018440052</v>
      </c>
      <c r="M30" s="77">
        <v>0</v>
      </c>
      <c r="O30" s="77">
        <v>0</v>
      </c>
      <c r="Q30" s="77">
        <v>800000</v>
      </c>
      <c r="S30" s="77">
        <v>9960</v>
      </c>
      <c r="U30" s="77">
        <v>8018440052</v>
      </c>
      <c r="W30" s="77">
        <v>7920590400</v>
      </c>
      <c r="Y30" s="69" t="s">
        <v>172</v>
      </c>
    </row>
    <row r="31" spans="1:25" ht="41.25" customHeight="1">
      <c r="A31" s="73" t="s">
        <v>87</v>
      </c>
      <c r="C31" s="77">
        <v>0</v>
      </c>
      <c r="E31" s="77">
        <v>0</v>
      </c>
      <c r="G31" s="77">
        <v>0</v>
      </c>
      <c r="I31" s="77">
        <v>3454930</v>
      </c>
      <c r="K31" s="77">
        <v>69595308376</v>
      </c>
      <c r="M31" s="77">
        <v>-4930</v>
      </c>
      <c r="O31" s="77">
        <v>99826579</v>
      </c>
      <c r="Q31" s="77">
        <v>3450000</v>
      </c>
      <c r="S31" s="77">
        <v>22410</v>
      </c>
      <c r="U31" s="77">
        <v>69495999600</v>
      </c>
      <c r="W31" s="77">
        <v>76854478725</v>
      </c>
      <c r="Y31" s="69" t="s">
        <v>173</v>
      </c>
    </row>
    <row r="32" spans="1:25" ht="41.25" customHeight="1">
      <c r="A32" s="73" t="s">
        <v>130</v>
      </c>
      <c r="C32" s="77">
        <v>0</v>
      </c>
      <c r="E32" s="77">
        <v>0</v>
      </c>
      <c r="G32" s="77">
        <v>0</v>
      </c>
      <c r="I32" s="77">
        <v>1000000</v>
      </c>
      <c r="K32" s="77">
        <v>33661208463</v>
      </c>
      <c r="M32" s="77">
        <v>0</v>
      </c>
      <c r="O32" s="77">
        <v>0</v>
      </c>
      <c r="Q32" s="77">
        <v>1000000</v>
      </c>
      <c r="S32" s="77">
        <v>40640</v>
      </c>
      <c r="U32" s="77">
        <v>33661208463</v>
      </c>
      <c r="W32" s="77">
        <v>40398192000</v>
      </c>
      <c r="Y32" s="69" t="s">
        <v>174</v>
      </c>
    </row>
    <row r="33" spans="3:26" ht="37.5" customHeight="1" thickBot="1">
      <c r="C33" s="75">
        <f t="shared" ref="C33:Z33" si="0">SUM(C12:C32)</f>
        <v>107241481</v>
      </c>
      <c r="D33" s="75">
        <f t="shared" si="0"/>
        <v>0</v>
      </c>
      <c r="E33" s="75">
        <f t="shared" si="0"/>
        <v>2204928400220</v>
      </c>
      <c r="F33" s="75">
        <f t="shared" si="0"/>
        <v>0</v>
      </c>
      <c r="G33" s="75">
        <f t="shared" si="0"/>
        <v>2385973511496.8691</v>
      </c>
      <c r="H33" s="75">
        <f t="shared" si="0"/>
        <v>0</v>
      </c>
      <c r="I33" s="75">
        <f t="shared" si="0"/>
        <v>8811597</v>
      </c>
      <c r="J33" s="75">
        <f t="shared" si="0"/>
        <v>0</v>
      </c>
      <c r="K33" s="75">
        <f t="shared" si="0"/>
        <v>182844380236</v>
      </c>
      <c r="L33" s="75">
        <f t="shared" si="0"/>
        <v>0</v>
      </c>
      <c r="M33" s="75">
        <f t="shared" si="0"/>
        <v>-11864931</v>
      </c>
      <c r="N33" s="75">
        <f t="shared" si="0"/>
        <v>0</v>
      </c>
      <c r="O33" s="75">
        <f t="shared" si="0"/>
        <v>408832806262</v>
      </c>
      <c r="P33" s="75">
        <f t="shared" si="0"/>
        <v>0</v>
      </c>
      <c r="Q33" s="75">
        <f t="shared" si="0"/>
        <v>104188147</v>
      </c>
      <c r="R33" s="75">
        <f t="shared" si="0"/>
        <v>0</v>
      </c>
      <c r="S33" s="75">
        <f t="shared" si="0"/>
        <v>741450</v>
      </c>
      <c r="T33" s="75">
        <f t="shared" si="0"/>
        <v>0</v>
      </c>
      <c r="U33" s="75">
        <f>SUM(U12:U32)</f>
        <v>1884386171991</v>
      </c>
      <c r="V33" s="75">
        <f t="shared" si="0"/>
        <v>0</v>
      </c>
      <c r="W33" s="75">
        <f>SUM(W12:W32)</f>
        <v>2151174842505.4897</v>
      </c>
      <c r="X33" s="75">
        <f t="shared" si="0"/>
        <v>0</v>
      </c>
      <c r="Y33" s="76">
        <f t="shared" si="0"/>
        <v>0</v>
      </c>
      <c r="Z33" s="75">
        <f t="shared" si="0"/>
        <v>0</v>
      </c>
    </row>
    <row r="34" spans="3:26" ht="32.25" thickTop="1">
      <c r="W34" s="74"/>
    </row>
    <row r="35" spans="3:26">
      <c r="W35" s="77"/>
    </row>
    <row r="36" spans="3:26">
      <c r="G36" s="74"/>
      <c r="W36" s="77"/>
    </row>
    <row r="37" spans="3:26">
      <c r="W37" s="77"/>
    </row>
    <row r="38" spans="3:26">
      <c r="W38" s="77"/>
    </row>
  </sheetData>
  <mergeCells count="17">
    <mergeCell ref="C9:G9"/>
    <mergeCell ref="Y10:Y11"/>
    <mergeCell ref="A9:A11"/>
    <mergeCell ref="Q9:Y9"/>
    <mergeCell ref="A2:Y2"/>
    <mergeCell ref="A3:Y3"/>
    <mergeCell ref="A4:Y4"/>
    <mergeCell ref="I9:O9"/>
    <mergeCell ref="Q10:Q11"/>
    <mergeCell ref="S10:S11"/>
    <mergeCell ref="U10:U11"/>
    <mergeCell ref="W10:W11"/>
    <mergeCell ref="I10:K10"/>
    <mergeCell ref="M10:O10"/>
    <mergeCell ref="C10:C11"/>
    <mergeCell ref="E10:E11"/>
    <mergeCell ref="G10:G11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Q12" sqref="Q12"/>
    </sheetView>
  </sheetViews>
  <sheetFormatPr defaultColWidth="9.140625" defaultRowHeight="24.75"/>
  <cols>
    <col min="1" max="1" width="27" style="26" bestFit="1" customWidth="1"/>
    <col min="2" max="2" width="1" style="26" customWidth="1"/>
    <col min="3" max="3" width="26.5703125" style="26" bestFit="1" customWidth="1"/>
    <col min="4" max="4" width="3" style="26" customWidth="1"/>
    <col min="5" max="5" width="20.5703125" style="26" customWidth="1"/>
    <col min="6" max="6" width="1" style="26" customWidth="1"/>
    <col min="7" max="7" width="16.5703125" style="26" customWidth="1"/>
    <col min="8" max="8" width="2.28515625" style="26" customWidth="1"/>
    <col min="9" max="9" width="9" style="26" customWidth="1"/>
    <col min="10" max="10" width="1" style="26" customWidth="1"/>
    <col min="11" max="11" width="21.5703125" style="26" bestFit="1" customWidth="1"/>
    <col min="12" max="12" width="1" style="26" customWidth="1"/>
    <col min="13" max="13" width="22.7109375" style="26" bestFit="1" customWidth="1"/>
    <col min="14" max="14" width="1" style="26" customWidth="1"/>
    <col min="15" max="15" width="23" style="26" bestFit="1" customWidth="1"/>
    <col min="16" max="16" width="1" style="26" customWidth="1"/>
    <col min="17" max="17" width="22.5703125" style="26" bestFit="1" customWidth="1"/>
    <col min="18" max="18" width="1" style="26" customWidth="1"/>
    <col min="19" max="19" width="15.85546875" style="26" customWidth="1"/>
    <col min="20" max="20" width="1" style="26" customWidth="1"/>
    <col min="21" max="21" width="9.140625" style="26" customWidth="1"/>
    <col min="22" max="16384" width="9.140625" style="26"/>
  </cols>
  <sheetData>
    <row r="2" spans="1:19" ht="26.25">
      <c r="D2" s="27"/>
      <c r="E2" s="105" t="s">
        <v>68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</row>
    <row r="3" spans="1:19" ht="26.25">
      <c r="D3" s="27"/>
      <c r="E3" s="105" t="s">
        <v>1</v>
      </c>
      <c r="F3" s="105" t="s">
        <v>1</v>
      </c>
      <c r="G3" s="105" t="s">
        <v>1</v>
      </c>
      <c r="H3" s="105" t="s">
        <v>1</v>
      </c>
      <c r="I3" s="105"/>
      <c r="J3" s="105"/>
      <c r="K3" s="105"/>
      <c r="L3" s="105"/>
      <c r="M3" s="105"/>
    </row>
    <row r="4" spans="1:19" ht="26.25">
      <c r="D4" s="27"/>
      <c r="E4" s="105" t="str">
        <f>سهام!A4</f>
        <v>برای ماه منتهی به 1399/08/30</v>
      </c>
      <c r="F4" s="105" t="s">
        <v>2</v>
      </c>
      <c r="G4" s="105" t="s">
        <v>2</v>
      </c>
      <c r="H4" s="105" t="s">
        <v>2</v>
      </c>
      <c r="I4" s="105"/>
      <c r="J4" s="105"/>
      <c r="K4" s="105"/>
      <c r="L4" s="105"/>
      <c r="M4" s="105"/>
    </row>
    <row r="5" spans="1:19" ht="33.75">
      <c r="A5" s="107" t="s">
        <v>71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7" thickBot="1">
      <c r="A6" s="105" t="s">
        <v>17</v>
      </c>
      <c r="C6" s="106" t="s">
        <v>18</v>
      </c>
      <c r="D6" s="106" t="s">
        <v>18</v>
      </c>
      <c r="E6" s="106" t="s">
        <v>18</v>
      </c>
      <c r="F6" s="106" t="s">
        <v>18</v>
      </c>
      <c r="G6" s="106" t="s">
        <v>18</v>
      </c>
      <c r="H6" s="106" t="s">
        <v>18</v>
      </c>
      <c r="I6" s="106" t="s">
        <v>18</v>
      </c>
      <c r="K6" s="28" t="str">
        <f>سهام!C9</f>
        <v>1399/07/30</v>
      </c>
      <c r="M6" s="106" t="s">
        <v>4</v>
      </c>
      <c r="N6" s="106" t="s">
        <v>4</v>
      </c>
      <c r="O6" s="106" t="s">
        <v>4</v>
      </c>
      <c r="Q6" s="106" t="str">
        <f>سهام!Q9</f>
        <v>1399/08/30</v>
      </c>
      <c r="R6" s="106" t="s">
        <v>5</v>
      </c>
      <c r="S6" s="106" t="s">
        <v>5</v>
      </c>
    </row>
    <row r="7" spans="1:19" ht="52.5">
      <c r="A7" s="105" t="s">
        <v>17</v>
      </c>
      <c r="C7" s="29" t="s">
        <v>19</v>
      </c>
      <c r="E7" s="29" t="s">
        <v>20</v>
      </c>
      <c r="G7" s="29" t="s">
        <v>21</v>
      </c>
      <c r="I7" s="29" t="s">
        <v>15</v>
      </c>
      <c r="K7" s="29" t="s">
        <v>22</v>
      </c>
      <c r="M7" s="29" t="s">
        <v>23</v>
      </c>
      <c r="O7" s="29" t="s">
        <v>24</v>
      </c>
      <c r="Q7" s="29" t="s">
        <v>22</v>
      </c>
      <c r="S7" s="91" t="s">
        <v>16</v>
      </c>
    </row>
    <row r="8" spans="1:19">
      <c r="A8" s="95" t="s">
        <v>26</v>
      </c>
      <c r="B8" s="94"/>
      <c r="C8" s="94" t="s">
        <v>27</v>
      </c>
      <c r="D8" s="94"/>
      <c r="E8" s="94" t="s">
        <v>25</v>
      </c>
      <c r="F8" s="94"/>
      <c r="G8" s="94" t="s">
        <v>28</v>
      </c>
      <c r="H8" s="94"/>
      <c r="I8" s="94">
        <v>0</v>
      </c>
      <c r="J8" s="94"/>
      <c r="K8" s="96">
        <v>22191033</v>
      </c>
      <c r="L8" s="94"/>
      <c r="M8" s="96">
        <v>149760</v>
      </c>
      <c r="N8" s="94"/>
      <c r="O8" s="96">
        <v>0</v>
      </c>
      <c r="P8" s="94"/>
      <c r="Q8" s="96">
        <v>22340793</v>
      </c>
      <c r="R8" s="94"/>
      <c r="S8" s="94" t="s">
        <v>132</v>
      </c>
    </row>
    <row r="9" spans="1:19">
      <c r="A9" s="95" t="s">
        <v>64</v>
      </c>
      <c r="B9" s="94"/>
      <c r="C9" s="94" t="s">
        <v>65</v>
      </c>
      <c r="D9" s="94"/>
      <c r="E9" s="94" t="s">
        <v>25</v>
      </c>
      <c r="F9" s="94"/>
      <c r="G9" s="94" t="s">
        <v>66</v>
      </c>
      <c r="H9" s="94"/>
      <c r="I9" s="94">
        <v>0</v>
      </c>
      <c r="J9" s="94"/>
      <c r="K9" s="96">
        <v>171639079953</v>
      </c>
      <c r="L9" s="94"/>
      <c r="M9" s="96">
        <v>386699280623</v>
      </c>
      <c r="N9" s="94"/>
      <c r="O9" s="96">
        <v>491639190895</v>
      </c>
      <c r="P9" s="94"/>
      <c r="Q9" s="96">
        <v>66699169681</v>
      </c>
      <c r="R9" s="94"/>
      <c r="S9" s="94" t="s">
        <v>145</v>
      </c>
    </row>
    <row r="10" spans="1:19">
      <c r="A10" s="95" t="s">
        <v>64</v>
      </c>
      <c r="B10" s="94"/>
      <c r="C10" s="94" t="s">
        <v>113</v>
      </c>
      <c r="D10" s="94"/>
      <c r="E10" s="94" t="s">
        <v>114</v>
      </c>
      <c r="F10" s="94"/>
      <c r="G10" s="94" t="s">
        <v>115</v>
      </c>
      <c r="H10" s="94"/>
      <c r="I10" s="94">
        <v>19</v>
      </c>
      <c r="J10" s="94"/>
      <c r="K10" s="96">
        <v>40000000000</v>
      </c>
      <c r="L10" s="94"/>
      <c r="M10" s="96">
        <v>269945355</v>
      </c>
      <c r="N10" s="94"/>
      <c r="O10" s="96">
        <v>31269945355</v>
      </c>
      <c r="P10" s="94"/>
      <c r="Q10" s="96">
        <v>9000000000</v>
      </c>
      <c r="R10" s="94"/>
      <c r="S10" s="94" t="s">
        <v>175</v>
      </c>
    </row>
    <row r="11" spans="1:19" ht="27" thickBot="1">
      <c r="K11" s="31">
        <f>SUM(K8:K10)</f>
        <v>211661270986</v>
      </c>
      <c r="L11" s="30"/>
      <c r="M11" s="57">
        <f>SUM(M8:M10)</f>
        <v>386969375738</v>
      </c>
      <c r="N11" s="30"/>
      <c r="O11" s="31">
        <f>SUM(O8:O10)</f>
        <v>522909136250</v>
      </c>
      <c r="P11" s="30"/>
      <c r="Q11" s="31">
        <f>SUM(Q8:Q10)</f>
        <v>75721510474</v>
      </c>
      <c r="R11" s="30"/>
      <c r="S11" s="32">
        <f>SUM(S8:S10)</f>
        <v>0</v>
      </c>
    </row>
    <row r="12" spans="1:19" ht="25.5" thickTop="1">
      <c r="M12" s="56"/>
    </row>
    <row r="13" spans="1:19">
      <c r="M13" s="56"/>
    </row>
    <row r="14" spans="1:19">
      <c r="M14" s="56"/>
    </row>
    <row r="15" spans="1:19">
      <c r="M15" s="56"/>
    </row>
    <row r="16" spans="1:19">
      <c r="M16" s="56"/>
    </row>
    <row r="17" spans="13:13">
      <c r="M17" s="56"/>
    </row>
    <row r="18" spans="13:13">
      <c r="M18" s="56"/>
    </row>
    <row r="19" spans="13:13">
      <c r="M19" s="56"/>
    </row>
    <row r="20" spans="13:13">
      <c r="M20" s="56"/>
    </row>
    <row r="21" spans="13:13">
      <c r="M21" s="56"/>
    </row>
    <row r="22" spans="13:13">
      <c r="M22" s="56"/>
    </row>
    <row r="23" spans="13:13">
      <c r="M23" s="56"/>
    </row>
    <row r="24" spans="13:13">
      <c r="M24" s="56"/>
    </row>
    <row r="25" spans="13:13">
      <c r="M25" s="56"/>
    </row>
    <row r="26" spans="13:13">
      <c r="M26" s="56"/>
    </row>
    <row r="27" spans="13:13">
      <c r="M27" s="56"/>
    </row>
    <row r="28" spans="13:13">
      <c r="M28" s="56"/>
    </row>
    <row r="29" spans="13:13">
      <c r="M29" s="56"/>
    </row>
    <row r="30" spans="13:13">
      <c r="M30" s="56"/>
    </row>
    <row r="31" spans="13:13">
      <c r="M31" s="56"/>
    </row>
    <row r="32" spans="13:13">
      <c r="M32" s="56"/>
    </row>
    <row r="33" spans="13:13">
      <c r="M33" s="56"/>
    </row>
    <row r="34" spans="13:13">
      <c r="M34" s="56"/>
    </row>
    <row r="35" spans="13:13">
      <c r="M35" s="56"/>
    </row>
    <row r="36" spans="13:13">
      <c r="M36" s="56"/>
    </row>
    <row r="37" spans="13:13">
      <c r="M37" s="56"/>
    </row>
    <row r="38" spans="13:13">
      <c r="M38" s="56"/>
    </row>
    <row r="39" spans="13:13">
      <c r="M39" s="5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rightToLeft="1" view="pageBreakPreview" zoomScale="60" zoomScaleNormal="100" workbookViewId="0">
      <selection activeCell="E14" sqref="E14"/>
    </sheetView>
  </sheetViews>
  <sheetFormatPr defaultColWidth="9.140625" defaultRowHeight="27.75"/>
  <cols>
    <col min="1" max="1" width="36.42578125" style="7" bestFit="1" customWidth="1"/>
    <col min="2" max="2" width="1" style="7" customWidth="1"/>
    <col min="3" max="3" width="15.5703125" style="7" customWidth="1"/>
    <col min="4" max="4" width="1" style="7" customWidth="1"/>
    <col min="5" max="5" width="28.7109375" style="7" bestFit="1" customWidth="1"/>
    <col min="6" max="6" width="1" style="7" customWidth="1"/>
    <col min="7" max="7" width="25.7109375" style="7" bestFit="1" customWidth="1"/>
    <col min="8" max="8" width="1" style="7" customWidth="1"/>
    <col min="9" max="9" width="40" style="7" customWidth="1"/>
    <col min="10" max="10" width="4.140625" style="7" customWidth="1"/>
    <col min="11" max="11" width="9.140625" style="7" customWidth="1"/>
    <col min="12" max="16384" width="9.140625" style="7"/>
  </cols>
  <sheetData>
    <row r="2" spans="1:13" ht="30">
      <c r="A2" s="108" t="s">
        <v>68</v>
      </c>
      <c r="B2" s="108"/>
      <c r="C2" s="108"/>
      <c r="D2" s="108"/>
      <c r="E2" s="108"/>
      <c r="F2" s="108"/>
      <c r="G2" s="108"/>
      <c r="H2" s="108"/>
      <c r="I2" s="108"/>
    </row>
    <row r="3" spans="1:13" ht="30">
      <c r="A3" s="108" t="s">
        <v>29</v>
      </c>
      <c r="B3" s="108" t="s">
        <v>29</v>
      </c>
      <c r="C3" s="108"/>
      <c r="D3" s="108"/>
      <c r="E3" s="108" t="s">
        <v>29</v>
      </c>
      <c r="F3" s="108" t="s">
        <v>29</v>
      </c>
      <c r="G3" s="108" t="s">
        <v>29</v>
      </c>
      <c r="H3" s="108"/>
      <c r="I3" s="108"/>
    </row>
    <row r="4" spans="1:13" ht="30">
      <c r="A4" s="108" t="str">
        <f>سهام!A4</f>
        <v>برای ماه منتهی به 1399/08/30</v>
      </c>
      <c r="B4" s="108" t="s">
        <v>2</v>
      </c>
      <c r="C4" s="108"/>
      <c r="D4" s="108"/>
      <c r="E4" s="108" t="s">
        <v>2</v>
      </c>
      <c r="F4" s="108" t="s">
        <v>2</v>
      </c>
      <c r="G4" s="108" t="s">
        <v>2</v>
      </c>
      <c r="H4" s="108"/>
      <c r="I4" s="108"/>
    </row>
    <row r="5" spans="1:13" ht="30">
      <c r="A5" s="43"/>
      <c r="B5" s="43"/>
      <c r="C5" s="43"/>
      <c r="D5" s="43"/>
      <c r="E5" s="43"/>
      <c r="F5" s="43"/>
      <c r="G5" s="43"/>
      <c r="H5" s="43"/>
      <c r="I5" s="43"/>
    </row>
    <row r="6" spans="1:13" ht="28.5">
      <c r="A6" s="109" t="s">
        <v>76</v>
      </c>
      <c r="B6" s="109"/>
      <c r="C6" s="109"/>
      <c r="D6" s="109"/>
      <c r="E6" s="109"/>
      <c r="F6" s="109"/>
      <c r="G6" s="109"/>
    </row>
    <row r="7" spans="1:13" ht="28.5">
      <c r="A7" s="58"/>
      <c r="B7" s="58"/>
      <c r="C7" s="110" t="s">
        <v>176</v>
      </c>
      <c r="D7" s="110"/>
      <c r="E7" s="110"/>
      <c r="F7" s="110"/>
      <c r="G7" s="110"/>
      <c r="H7" s="110"/>
      <c r="I7" s="110"/>
    </row>
    <row r="8" spans="1:13" ht="51" customHeight="1" thickBot="1">
      <c r="A8" s="9" t="s">
        <v>33</v>
      </c>
      <c r="C8" s="42" t="s">
        <v>72</v>
      </c>
      <c r="E8" s="9" t="s">
        <v>22</v>
      </c>
      <c r="G8" s="9" t="s">
        <v>52</v>
      </c>
      <c r="I8" s="9" t="s">
        <v>12</v>
      </c>
    </row>
    <row r="9" spans="1:13" ht="30">
      <c r="A9" s="11" t="s">
        <v>58</v>
      </c>
      <c r="C9" s="7" t="s">
        <v>73</v>
      </c>
      <c r="E9" s="131">
        <f>'سرمایه‌گذاری در سهام '!S57</f>
        <v>1689224925490</v>
      </c>
      <c r="F9" s="130"/>
      <c r="G9" s="130" t="s">
        <v>177</v>
      </c>
      <c r="I9" s="130" t="s">
        <v>178</v>
      </c>
    </row>
    <row r="10" spans="1:13" ht="30">
      <c r="A10" s="11" t="s">
        <v>59</v>
      </c>
      <c r="C10" s="7" t="s">
        <v>74</v>
      </c>
      <c r="E10" s="131">
        <f>'سرمایه‌گذاری در اوراق بهادار '!Q11</f>
        <v>2578399134</v>
      </c>
      <c r="F10" s="130"/>
      <c r="G10" s="130" t="s">
        <v>132</v>
      </c>
      <c r="I10" s="130" t="s">
        <v>132</v>
      </c>
    </row>
    <row r="11" spans="1:13" ht="30">
      <c r="A11" s="11" t="s">
        <v>60</v>
      </c>
      <c r="C11" s="7" t="s">
        <v>75</v>
      </c>
      <c r="E11" s="131">
        <f>'درآمد سپرده بانکی '!I13</f>
        <v>5468643788</v>
      </c>
      <c r="F11" s="130"/>
      <c r="G11" s="130" t="s">
        <v>179</v>
      </c>
      <c r="I11" s="130" t="s">
        <v>140</v>
      </c>
    </row>
    <row r="12" spans="1:13" ht="30">
      <c r="A12" s="11" t="s">
        <v>67</v>
      </c>
      <c r="C12" s="66" t="s">
        <v>117</v>
      </c>
      <c r="E12" s="131">
        <f>'سایر درآمدها '!E12</f>
        <v>6058974657</v>
      </c>
      <c r="F12" s="130"/>
      <c r="G12" s="132">
        <f>E12/E13</f>
        <v>3.5571329703452453E-3</v>
      </c>
      <c r="H12" s="10"/>
      <c r="I12" s="129">
        <v>5.9999999999999995E-4</v>
      </c>
    </row>
    <row r="13" spans="1:13" ht="28.5" thickBot="1">
      <c r="E13" s="133">
        <f>SUM(E9:E12)</f>
        <v>1703330943069</v>
      </c>
      <c r="F13" s="133">
        <f t="shared" ref="F13:H13" si="0">SUM(F9:F11)</f>
        <v>0</v>
      </c>
      <c r="G13" s="134">
        <f>SUM(G9:G12)</f>
        <v>3.5571329703452453E-3</v>
      </c>
      <c r="H13" s="133">
        <f t="shared" si="0"/>
        <v>0</v>
      </c>
      <c r="I13" s="134">
        <f>SUM(I9:I12)</f>
        <v>5.9999999999999995E-4</v>
      </c>
    </row>
    <row r="14" spans="1:13" ht="28.5" thickTop="1">
      <c r="I14" s="36"/>
      <c r="M14" s="52"/>
    </row>
    <row r="15" spans="1:13">
      <c r="M15" s="52"/>
    </row>
    <row r="16" spans="1:13">
      <c r="M16" s="52"/>
    </row>
    <row r="17" spans="9:20">
      <c r="I17" s="37"/>
      <c r="M17" s="52"/>
    </row>
    <row r="18" spans="9:20">
      <c r="M18" s="52"/>
      <c r="T18" s="14"/>
    </row>
    <row r="19" spans="9:20">
      <c r="M19" s="52"/>
    </row>
    <row r="20" spans="9:20">
      <c r="M20" s="52"/>
    </row>
    <row r="21" spans="9:20">
      <c r="M21" s="52"/>
    </row>
    <row r="22" spans="9:20">
      <c r="M22" s="52"/>
    </row>
    <row r="23" spans="9:20">
      <c r="M23" s="52"/>
    </row>
    <row r="24" spans="9:20">
      <c r="M24" s="52"/>
    </row>
    <row r="25" spans="9:20">
      <c r="M25" s="52"/>
    </row>
    <row r="26" spans="9:20">
      <c r="M26" s="52"/>
    </row>
    <row r="27" spans="9:20">
      <c r="M27" s="52"/>
    </row>
    <row r="28" spans="9:20">
      <c r="M28" s="52"/>
    </row>
    <row r="29" spans="9:20">
      <c r="M29" s="52"/>
    </row>
    <row r="30" spans="9:20">
      <c r="M30" s="52"/>
    </row>
    <row r="31" spans="9:20">
      <c r="M31" s="52"/>
    </row>
    <row r="32" spans="9:20">
      <c r="M32" s="52"/>
    </row>
    <row r="33" spans="13:13">
      <c r="M33" s="52"/>
    </row>
    <row r="34" spans="13:13">
      <c r="M34" s="52"/>
    </row>
    <row r="35" spans="13:13">
      <c r="M35" s="52"/>
    </row>
    <row r="36" spans="13:13">
      <c r="M36" s="52"/>
    </row>
    <row r="37" spans="13:13">
      <c r="M37" s="52"/>
    </row>
    <row r="38" spans="13:13">
      <c r="M38" s="52"/>
    </row>
    <row r="39" spans="13:13">
      <c r="M39" s="52"/>
    </row>
    <row r="40" spans="13:13">
      <c r="M40" s="52"/>
    </row>
    <row r="41" spans="13:13">
      <c r="M41" s="52"/>
    </row>
    <row r="42" spans="13:13">
      <c r="M42" s="52"/>
    </row>
    <row r="43" spans="13:13">
      <c r="M43" s="5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rightToLeft="1" view="pageBreakPreview" zoomScale="60" zoomScaleNormal="100" workbookViewId="0">
      <selection activeCell="S11" sqref="S11"/>
    </sheetView>
  </sheetViews>
  <sheetFormatPr defaultColWidth="9.140625" defaultRowHeight="27.75"/>
  <cols>
    <col min="1" max="1" width="42" style="7" bestFit="1" customWidth="1"/>
    <col min="2" max="2" width="1" style="7" customWidth="1"/>
    <col min="3" max="3" width="23.140625" style="7" bestFit="1" customWidth="1"/>
    <col min="4" max="4" width="1" style="7" customWidth="1"/>
    <col min="5" max="5" width="19.42578125" style="7" bestFit="1" customWidth="1"/>
    <col min="6" max="6" width="1" style="7" customWidth="1"/>
    <col min="7" max="7" width="12.28515625" style="7" bestFit="1" customWidth="1"/>
    <col min="8" max="8" width="1" style="7" customWidth="1"/>
    <col min="9" max="9" width="28.140625" style="7" customWidth="1"/>
    <col min="10" max="10" width="1" style="7" customWidth="1"/>
    <col min="11" max="11" width="15.85546875" style="7" bestFit="1" customWidth="1"/>
    <col min="12" max="12" width="1" style="7" customWidth="1"/>
    <col min="13" max="13" width="23.140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25.425781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>
      <c r="A2" s="108" t="s">
        <v>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30">
      <c r="A3" s="108" t="s">
        <v>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30">
      <c r="A4" s="108" t="str">
        <f>'جمع درآمدها'!A4:I4</f>
        <v>برای ماه منتهی به 1399/08/30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36">
      <c r="A5" s="111" t="s">
        <v>77</v>
      </c>
      <c r="B5" s="111"/>
      <c r="C5" s="111"/>
      <c r="D5" s="111"/>
      <c r="E5" s="111"/>
      <c r="F5" s="111"/>
      <c r="G5" s="111"/>
      <c r="H5" s="111"/>
      <c r="I5" s="111"/>
    </row>
    <row r="6" spans="1:19" ht="30.75" thickBot="1">
      <c r="A6" s="113" t="s">
        <v>30</v>
      </c>
      <c r="B6" s="113"/>
      <c r="C6" s="113"/>
      <c r="D6" s="113"/>
      <c r="E6" s="113"/>
      <c r="F6" s="113"/>
      <c r="G6" s="113"/>
      <c r="I6" s="113" t="s">
        <v>180</v>
      </c>
      <c r="J6" s="113"/>
      <c r="K6" s="113"/>
      <c r="L6" s="113"/>
      <c r="M6" s="113"/>
      <c r="O6" s="112" t="s">
        <v>176</v>
      </c>
      <c r="P6" s="112" t="s">
        <v>32</v>
      </c>
      <c r="Q6" s="112" t="s">
        <v>32</v>
      </c>
      <c r="R6" s="112" t="s">
        <v>32</v>
      </c>
      <c r="S6" s="112" t="s">
        <v>32</v>
      </c>
    </row>
    <row r="7" spans="1:19" ht="30.75" thickBot="1">
      <c r="A7" s="33" t="s">
        <v>33</v>
      </c>
      <c r="B7" s="65" t="s">
        <v>30</v>
      </c>
      <c r="C7" s="33" t="s">
        <v>34</v>
      </c>
      <c r="D7" s="65" t="s">
        <v>30</v>
      </c>
      <c r="E7" s="33" t="s">
        <v>14</v>
      </c>
      <c r="F7" s="65" t="s">
        <v>30</v>
      </c>
      <c r="G7" s="33" t="s">
        <v>15</v>
      </c>
      <c r="I7" s="33" t="s">
        <v>35</v>
      </c>
      <c r="K7" s="33" t="s">
        <v>36</v>
      </c>
      <c r="M7" s="33" t="s">
        <v>37</v>
      </c>
      <c r="O7" s="33" t="s">
        <v>35</v>
      </c>
      <c r="Q7" s="33" t="s">
        <v>36</v>
      </c>
      <c r="S7" s="33" t="s">
        <v>37</v>
      </c>
    </row>
    <row r="8" spans="1:19" ht="30">
      <c r="A8" s="11" t="s">
        <v>26</v>
      </c>
      <c r="B8" s="11"/>
      <c r="C8" s="98">
        <v>30</v>
      </c>
      <c r="D8" s="11"/>
      <c r="E8" s="11" t="s">
        <v>38</v>
      </c>
      <c r="F8" s="11"/>
      <c r="G8" s="11">
        <v>10</v>
      </c>
      <c r="H8" s="11"/>
      <c r="I8" s="98">
        <v>149760</v>
      </c>
      <c r="J8" s="11"/>
      <c r="K8" s="98">
        <v>0</v>
      </c>
      <c r="L8" s="11"/>
      <c r="M8" s="98">
        <v>149760</v>
      </c>
      <c r="N8" s="11"/>
      <c r="O8" s="98">
        <v>43207210</v>
      </c>
      <c r="P8" s="11"/>
      <c r="Q8" s="98">
        <v>0</v>
      </c>
      <c r="R8" s="11"/>
      <c r="S8" s="98">
        <v>43207210</v>
      </c>
    </row>
    <row r="9" spans="1:19" ht="30">
      <c r="A9" s="11" t="s">
        <v>64</v>
      </c>
      <c r="B9" s="11"/>
      <c r="C9" s="98">
        <v>17</v>
      </c>
      <c r="D9" s="11"/>
      <c r="E9" s="11" t="s">
        <v>38</v>
      </c>
      <c r="F9" s="11"/>
      <c r="G9" s="11">
        <v>10</v>
      </c>
      <c r="H9" s="11"/>
      <c r="I9" s="98">
        <v>16130884</v>
      </c>
      <c r="J9" s="11"/>
      <c r="K9" s="98">
        <v>0</v>
      </c>
      <c r="L9" s="11"/>
      <c r="M9" s="98">
        <v>16130884</v>
      </c>
      <c r="N9" s="11"/>
      <c r="O9" s="98">
        <v>1320709802</v>
      </c>
      <c r="P9" s="11"/>
      <c r="Q9" s="98">
        <v>0</v>
      </c>
      <c r="R9" s="11"/>
      <c r="S9" s="98">
        <v>1320709802</v>
      </c>
    </row>
    <row r="10" spans="1:19" ht="30">
      <c r="A10" s="11" t="s">
        <v>64</v>
      </c>
      <c r="B10" s="11"/>
      <c r="C10" s="98">
        <v>1</v>
      </c>
      <c r="D10" s="11"/>
      <c r="E10" s="11" t="s">
        <v>38</v>
      </c>
      <c r="F10" s="11"/>
      <c r="G10" s="11">
        <v>19</v>
      </c>
      <c r="H10" s="11"/>
      <c r="I10" s="98">
        <v>263196721</v>
      </c>
      <c r="J10" s="11"/>
      <c r="K10" s="98">
        <v>-3502</v>
      </c>
      <c r="L10" s="11"/>
      <c r="M10" s="98">
        <v>263200223</v>
      </c>
      <c r="N10" s="11"/>
      <c r="O10" s="98">
        <v>4104726776</v>
      </c>
      <c r="P10" s="11"/>
      <c r="Q10" s="98">
        <v>7272</v>
      </c>
      <c r="R10" s="11"/>
      <c r="S10" s="98">
        <v>4104719504</v>
      </c>
    </row>
    <row r="11" spans="1:19" ht="30.75" thickBot="1">
      <c r="A11" s="41"/>
      <c r="C11" s="41"/>
      <c r="E11" s="41" t="s">
        <v>38</v>
      </c>
      <c r="G11" s="41"/>
      <c r="I11" s="60">
        <f>SUM(I8:I10)</f>
        <v>279477365</v>
      </c>
      <c r="J11" s="34"/>
      <c r="K11" s="60">
        <f>SUM(K8:K10)</f>
        <v>-3502</v>
      </c>
      <c r="L11" s="60"/>
      <c r="M11" s="60">
        <f>SUM(M8:M10)</f>
        <v>279480867</v>
      </c>
      <c r="N11" s="60"/>
      <c r="O11" s="60">
        <f>SUM(O8:O10)</f>
        <v>5468643788</v>
      </c>
      <c r="P11" s="60"/>
      <c r="Q11" s="60">
        <f>SUM(Q8:Q10)</f>
        <v>7272</v>
      </c>
      <c r="R11" s="60"/>
      <c r="S11" s="60">
        <f>SUM(S8:S10)</f>
        <v>5468636516</v>
      </c>
    </row>
    <row r="12" spans="1:19" ht="28.5" thickTop="1">
      <c r="E12" s="7" t="s">
        <v>38</v>
      </c>
      <c r="I12" s="20"/>
      <c r="M12" s="52"/>
    </row>
    <row r="13" spans="1:19">
      <c r="I13" s="8"/>
      <c r="M13" s="52"/>
    </row>
    <row r="14" spans="1:19">
      <c r="M14" s="52"/>
    </row>
    <row r="15" spans="1:19">
      <c r="M15" s="52"/>
    </row>
    <row r="16" spans="1:19">
      <c r="M16" s="52"/>
    </row>
    <row r="17" spans="13:13">
      <c r="M17" s="52"/>
    </row>
    <row r="18" spans="13:13">
      <c r="M18" s="52"/>
    </row>
    <row r="19" spans="13:13">
      <c r="M19" s="52"/>
    </row>
    <row r="20" spans="13:13">
      <c r="M20" s="52"/>
    </row>
    <row r="21" spans="13:13">
      <c r="M21" s="52"/>
    </row>
    <row r="22" spans="13:13">
      <c r="M22" s="52"/>
    </row>
    <row r="23" spans="13:13">
      <c r="M23" s="52"/>
    </row>
    <row r="24" spans="13:13">
      <c r="M24" s="52"/>
    </row>
    <row r="25" spans="13:13">
      <c r="M25" s="52"/>
    </row>
    <row r="26" spans="13:13">
      <c r="M26" s="52"/>
    </row>
    <row r="27" spans="13:13">
      <c r="M27" s="52"/>
    </row>
    <row r="28" spans="13:13">
      <c r="M28" s="52"/>
    </row>
    <row r="29" spans="13:13">
      <c r="M29" s="52"/>
    </row>
    <row r="30" spans="13:13">
      <c r="M30" s="52"/>
    </row>
    <row r="31" spans="13:13">
      <c r="M31" s="52"/>
    </row>
    <row r="32" spans="13:13">
      <c r="M32" s="52"/>
    </row>
    <row r="33" spans="13:13">
      <c r="M33" s="52"/>
    </row>
    <row r="34" spans="13:13">
      <c r="M34" s="52"/>
    </row>
    <row r="35" spans="13:13">
      <c r="M35" s="52"/>
    </row>
    <row r="36" spans="13:13">
      <c r="M36" s="52"/>
    </row>
    <row r="37" spans="13:13">
      <c r="M37" s="52"/>
    </row>
    <row r="38" spans="13:13">
      <c r="M38" s="52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view="pageBreakPreview" zoomScale="60" zoomScaleNormal="100" workbookViewId="0">
      <selection activeCell="S21" sqref="S21"/>
    </sheetView>
  </sheetViews>
  <sheetFormatPr defaultColWidth="9.140625" defaultRowHeight="27.75"/>
  <cols>
    <col min="1" max="1" width="40.42578125" style="7" bestFit="1" customWidth="1"/>
    <col min="2" max="2" width="1" style="7" customWidth="1"/>
    <col min="3" max="3" width="16.5703125" style="7" bestFit="1" customWidth="1"/>
    <col min="4" max="4" width="1" style="7" customWidth="1"/>
    <col min="5" max="5" width="18.7109375" style="7" customWidth="1"/>
    <col min="6" max="6" width="1" style="7" customWidth="1"/>
    <col min="7" max="7" width="15.42578125" style="7" customWidth="1"/>
    <col min="8" max="8" width="1" style="7" customWidth="1"/>
    <col min="9" max="9" width="22.28515625" style="7" bestFit="1" customWidth="1"/>
    <col min="10" max="10" width="1" style="7" customWidth="1"/>
    <col min="11" max="11" width="25.140625" style="7" customWidth="1"/>
    <col min="12" max="12" width="1" style="7" customWidth="1"/>
    <col min="13" max="13" width="23.28515625" style="7" bestFit="1" customWidth="1"/>
    <col min="14" max="14" width="1" style="7" customWidth="1"/>
    <col min="15" max="15" width="27" style="7" bestFit="1" customWidth="1"/>
    <col min="16" max="16" width="1" style="7" customWidth="1"/>
    <col min="17" max="17" width="20.7109375" style="7" customWidth="1"/>
    <col min="18" max="18" width="1" style="7" customWidth="1"/>
    <col min="19" max="19" width="23.85546875" style="7" customWidth="1"/>
    <col min="20" max="20" width="1" style="7" customWidth="1"/>
    <col min="21" max="21" width="9.140625" style="7" customWidth="1"/>
    <col min="22" max="16384" width="9.140625" style="7"/>
  </cols>
  <sheetData>
    <row r="2" spans="1:19" ht="30">
      <c r="A2" s="108" t="s">
        <v>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30">
      <c r="A3" s="108" t="s">
        <v>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30">
      <c r="A4" s="108" t="str">
        <f>'جمع درآمدها'!A4:I4</f>
        <v>برای ماه منتهی به 1399/08/30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30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36">
      <c r="A6" s="114" t="s">
        <v>78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9" ht="30.75" thickBot="1">
      <c r="A7" s="113" t="s">
        <v>3</v>
      </c>
      <c r="C7" s="112" t="s">
        <v>39</v>
      </c>
      <c r="D7" s="112" t="s">
        <v>39</v>
      </c>
      <c r="E7" s="112" t="s">
        <v>39</v>
      </c>
      <c r="F7" s="112" t="s">
        <v>39</v>
      </c>
      <c r="G7" s="112" t="s">
        <v>39</v>
      </c>
      <c r="I7" s="112" t="str">
        <f>'سود اوراق بهادار و سپرده بانکی '!I6:M6</f>
        <v>طی آبان ماه</v>
      </c>
      <c r="J7" s="112" t="s">
        <v>31</v>
      </c>
      <c r="K7" s="112" t="s">
        <v>31</v>
      </c>
      <c r="L7" s="112" t="s">
        <v>31</v>
      </c>
      <c r="M7" s="112" t="s">
        <v>31</v>
      </c>
      <c r="O7" s="112" t="str">
        <f>'سود اوراق بهادار و سپرده بانکی '!O6:S6</f>
        <v>از ابتدای سال مالی تا پایان آبان ماه</v>
      </c>
      <c r="P7" s="112" t="s">
        <v>32</v>
      </c>
      <c r="Q7" s="112" t="s">
        <v>32</v>
      </c>
      <c r="R7" s="112" t="s">
        <v>32</v>
      </c>
      <c r="S7" s="112" t="s">
        <v>32</v>
      </c>
    </row>
    <row r="8" spans="1:19" s="14" customFormat="1" ht="90">
      <c r="A8" s="113" t="s">
        <v>3</v>
      </c>
      <c r="C8" s="67" t="s">
        <v>40</v>
      </c>
      <c r="E8" s="67" t="s">
        <v>41</v>
      </c>
      <c r="G8" s="67" t="s">
        <v>42</v>
      </c>
      <c r="I8" s="67" t="s">
        <v>43</v>
      </c>
      <c r="K8" s="67" t="s">
        <v>36</v>
      </c>
      <c r="M8" s="67" t="s">
        <v>44</v>
      </c>
      <c r="O8" s="67" t="s">
        <v>43</v>
      </c>
      <c r="Q8" s="67" t="s">
        <v>36</v>
      </c>
      <c r="S8" s="67" t="s">
        <v>44</v>
      </c>
    </row>
    <row r="9" spans="1:19" s="14" customFormat="1">
      <c r="A9" s="7" t="s">
        <v>95</v>
      </c>
      <c r="B9" s="7"/>
      <c r="C9" s="7" t="s">
        <v>148</v>
      </c>
      <c r="D9" s="7"/>
      <c r="E9" s="16">
        <v>1000000</v>
      </c>
      <c r="F9" s="7"/>
      <c r="G9" s="16">
        <v>140</v>
      </c>
      <c r="H9" s="7"/>
      <c r="I9" s="16">
        <v>0</v>
      </c>
      <c r="J9" s="7"/>
      <c r="K9" s="16">
        <v>0</v>
      </c>
      <c r="L9" s="7"/>
      <c r="M9" s="16">
        <v>0</v>
      </c>
      <c r="N9" s="7"/>
      <c r="O9" s="16">
        <v>140000000</v>
      </c>
      <c r="P9" s="7"/>
      <c r="Q9" s="16">
        <v>2726662</v>
      </c>
      <c r="R9" s="7"/>
      <c r="S9" s="16">
        <v>137273338</v>
      </c>
    </row>
    <row r="10" spans="1:19" s="14" customFormat="1">
      <c r="A10" s="7" t="s">
        <v>91</v>
      </c>
      <c r="B10" s="7"/>
      <c r="C10" s="7" t="s">
        <v>116</v>
      </c>
      <c r="D10" s="7"/>
      <c r="E10" s="16">
        <v>9000000</v>
      </c>
      <c r="F10" s="7"/>
      <c r="G10" s="16">
        <v>490</v>
      </c>
      <c r="H10" s="7"/>
      <c r="I10" s="16">
        <v>0</v>
      </c>
      <c r="J10" s="7"/>
      <c r="K10" s="16">
        <v>0</v>
      </c>
      <c r="L10" s="7"/>
      <c r="M10" s="16">
        <v>0</v>
      </c>
      <c r="N10" s="7"/>
      <c r="O10" s="16">
        <v>4410000000</v>
      </c>
      <c r="P10" s="7"/>
      <c r="Q10" s="16">
        <v>0</v>
      </c>
      <c r="R10" s="7"/>
      <c r="S10" s="16">
        <v>4410000000</v>
      </c>
    </row>
    <row r="11" spans="1:19" s="14" customFormat="1">
      <c r="A11" s="7" t="s">
        <v>86</v>
      </c>
      <c r="B11" s="7"/>
      <c r="C11" s="7" t="s">
        <v>133</v>
      </c>
      <c r="D11" s="7"/>
      <c r="E11" s="16">
        <v>6000000</v>
      </c>
      <c r="F11" s="7"/>
      <c r="G11" s="16">
        <v>200</v>
      </c>
      <c r="H11" s="7"/>
      <c r="I11" s="16">
        <v>0</v>
      </c>
      <c r="J11" s="7"/>
      <c r="K11" s="16">
        <v>0</v>
      </c>
      <c r="L11" s="7"/>
      <c r="M11" s="16">
        <v>0</v>
      </c>
      <c r="N11" s="7"/>
      <c r="O11" s="16">
        <v>1200000000</v>
      </c>
      <c r="P11" s="7"/>
      <c r="Q11" s="16">
        <v>0</v>
      </c>
      <c r="R11" s="7"/>
      <c r="S11" s="16">
        <v>1200000000</v>
      </c>
    </row>
    <row r="12" spans="1:19" s="14" customFormat="1">
      <c r="A12" s="7" t="s">
        <v>126</v>
      </c>
      <c r="B12" s="7"/>
      <c r="C12" s="7" t="s">
        <v>142</v>
      </c>
      <c r="D12" s="7"/>
      <c r="E12" s="16">
        <v>3000000</v>
      </c>
      <c r="F12" s="7"/>
      <c r="G12" s="16">
        <v>500</v>
      </c>
      <c r="H12" s="7"/>
      <c r="I12" s="16">
        <v>0</v>
      </c>
      <c r="J12" s="7"/>
      <c r="K12" s="16">
        <v>0</v>
      </c>
      <c r="L12" s="7"/>
      <c r="M12" s="16">
        <v>0</v>
      </c>
      <c r="N12" s="7"/>
      <c r="O12" s="16">
        <v>1500000000</v>
      </c>
      <c r="P12" s="7"/>
      <c r="Q12" s="16">
        <v>112167300</v>
      </c>
      <c r="R12" s="7"/>
      <c r="S12" s="16">
        <v>1387832700</v>
      </c>
    </row>
    <row r="13" spans="1:19" s="14" customFormat="1">
      <c r="A13" s="7" t="s">
        <v>120</v>
      </c>
      <c r="B13" s="7"/>
      <c r="C13" s="7" t="s">
        <v>134</v>
      </c>
      <c r="D13" s="7"/>
      <c r="E13" s="16">
        <v>1300000</v>
      </c>
      <c r="F13" s="7"/>
      <c r="G13" s="16">
        <v>900</v>
      </c>
      <c r="H13" s="7"/>
      <c r="I13" s="16">
        <v>0</v>
      </c>
      <c r="J13" s="7"/>
      <c r="K13" s="16">
        <v>0</v>
      </c>
      <c r="L13" s="7"/>
      <c r="M13" s="16">
        <v>0</v>
      </c>
      <c r="N13" s="7"/>
      <c r="O13" s="16">
        <v>1170000000</v>
      </c>
      <c r="P13" s="7"/>
      <c r="Q13" s="16">
        <v>39490404</v>
      </c>
      <c r="R13" s="7"/>
      <c r="S13" s="16">
        <v>1130509596</v>
      </c>
    </row>
    <row r="14" spans="1:19" s="14" customFormat="1">
      <c r="A14" s="7" t="s">
        <v>101</v>
      </c>
      <c r="B14" s="7"/>
      <c r="C14" s="7" t="s">
        <v>125</v>
      </c>
      <c r="D14" s="7"/>
      <c r="E14" s="16">
        <v>14000000</v>
      </c>
      <c r="F14" s="7"/>
      <c r="G14" s="16">
        <v>26</v>
      </c>
      <c r="H14" s="7"/>
      <c r="I14" s="16">
        <v>0</v>
      </c>
      <c r="J14" s="7"/>
      <c r="K14" s="16">
        <v>0</v>
      </c>
      <c r="L14" s="7"/>
      <c r="M14" s="16">
        <v>0</v>
      </c>
      <c r="N14" s="7"/>
      <c r="O14" s="16">
        <v>364000000</v>
      </c>
      <c r="P14" s="7"/>
      <c r="Q14" s="16">
        <v>0</v>
      </c>
      <c r="R14" s="7"/>
      <c r="S14" s="16">
        <v>364000000</v>
      </c>
    </row>
    <row r="15" spans="1:19" s="14" customFormat="1">
      <c r="A15" s="7" t="s">
        <v>103</v>
      </c>
      <c r="B15" s="7"/>
      <c r="C15" s="7" t="s">
        <v>135</v>
      </c>
      <c r="D15" s="7"/>
      <c r="E15" s="16">
        <v>4200000</v>
      </c>
      <c r="F15" s="7"/>
      <c r="G15" s="16">
        <v>710</v>
      </c>
      <c r="H15" s="7"/>
      <c r="I15" s="16">
        <v>0</v>
      </c>
      <c r="J15" s="7"/>
      <c r="K15" s="16">
        <v>0</v>
      </c>
      <c r="L15" s="7"/>
      <c r="M15" s="16">
        <v>0</v>
      </c>
      <c r="N15" s="7"/>
      <c r="O15" s="16">
        <v>2982000000</v>
      </c>
      <c r="P15" s="7"/>
      <c r="Q15" s="16">
        <v>117710526</v>
      </c>
      <c r="R15" s="7"/>
      <c r="S15" s="16">
        <v>2864289474</v>
      </c>
    </row>
    <row r="16" spans="1:19" s="14" customFormat="1">
      <c r="A16" s="7" t="s">
        <v>89</v>
      </c>
      <c r="B16" s="7"/>
      <c r="C16" s="7" t="s">
        <v>139</v>
      </c>
      <c r="D16" s="7"/>
      <c r="E16" s="16">
        <v>2400000</v>
      </c>
      <c r="F16" s="7"/>
      <c r="G16" s="16">
        <v>3700</v>
      </c>
      <c r="H16" s="7"/>
      <c r="I16" s="16">
        <v>0</v>
      </c>
      <c r="J16" s="7"/>
      <c r="K16" s="16">
        <v>0</v>
      </c>
      <c r="L16" s="7"/>
      <c r="M16" s="16">
        <v>0</v>
      </c>
      <c r="N16" s="7"/>
      <c r="O16" s="16">
        <v>8880000000</v>
      </c>
      <c r="P16" s="7"/>
      <c r="Q16" s="16">
        <v>746499373</v>
      </c>
      <c r="R16" s="7"/>
      <c r="S16" s="16">
        <v>8133500627</v>
      </c>
    </row>
    <row r="17" spans="1:19" s="14" customFormat="1">
      <c r="A17" s="7" t="s">
        <v>92</v>
      </c>
      <c r="B17" s="7"/>
      <c r="C17" s="7" t="s">
        <v>122</v>
      </c>
      <c r="D17" s="7"/>
      <c r="E17" s="16">
        <v>11000000</v>
      </c>
      <c r="F17" s="7"/>
      <c r="G17" s="16">
        <v>1000</v>
      </c>
      <c r="H17" s="7"/>
      <c r="I17" s="16">
        <v>0</v>
      </c>
      <c r="J17" s="7"/>
      <c r="K17" s="16">
        <v>0</v>
      </c>
      <c r="L17" s="7"/>
      <c r="M17" s="16">
        <v>0</v>
      </c>
      <c r="N17" s="7"/>
      <c r="O17" s="16">
        <v>11000000000</v>
      </c>
      <c r="P17" s="7"/>
      <c r="Q17" s="16">
        <v>611901682</v>
      </c>
      <c r="R17" s="7"/>
      <c r="S17" s="16">
        <v>10388098318</v>
      </c>
    </row>
    <row r="18" spans="1:19" s="14" customFormat="1">
      <c r="A18" s="7" t="s">
        <v>97</v>
      </c>
      <c r="B18" s="7"/>
      <c r="C18" s="7" t="s">
        <v>144</v>
      </c>
      <c r="D18" s="7"/>
      <c r="E18" s="16">
        <v>1400000</v>
      </c>
      <c r="F18" s="7"/>
      <c r="G18" s="16">
        <v>1600</v>
      </c>
      <c r="H18" s="7"/>
      <c r="I18" s="16">
        <v>0</v>
      </c>
      <c r="J18" s="7"/>
      <c r="K18" s="16">
        <v>0</v>
      </c>
      <c r="L18" s="7"/>
      <c r="M18" s="16">
        <v>0</v>
      </c>
      <c r="N18" s="7"/>
      <c r="O18" s="16">
        <v>2240000000</v>
      </c>
      <c r="P18" s="7"/>
      <c r="Q18" s="16">
        <v>285188285</v>
      </c>
      <c r="R18" s="7"/>
      <c r="S18" s="16">
        <v>1954811715</v>
      </c>
    </row>
    <row r="19" spans="1:19" s="14" customFormat="1">
      <c r="A19" s="7" t="s">
        <v>119</v>
      </c>
      <c r="B19" s="7"/>
      <c r="C19" s="7" t="s">
        <v>136</v>
      </c>
      <c r="D19" s="7"/>
      <c r="E19" s="16">
        <v>3000000</v>
      </c>
      <c r="F19" s="7"/>
      <c r="G19" s="16">
        <v>300</v>
      </c>
      <c r="H19" s="7"/>
      <c r="I19" s="16">
        <v>0</v>
      </c>
      <c r="J19" s="7"/>
      <c r="K19" s="16">
        <v>0</v>
      </c>
      <c r="L19" s="7"/>
      <c r="M19" s="16">
        <v>0</v>
      </c>
      <c r="N19" s="7"/>
      <c r="O19" s="16">
        <v>900000000</v>
      </c>
      <c r="P19" s="7"/>
      <c r="Q19" s="16">
        <v>42857143</v>
      </c>
      <c r="R19" s="7"/>
      <c r="S19" s="16">
        <v>857142857</v>
      </c>
    </row>
    <row r="20" spans="1:19" ht="28.5" thickBot="1">
      <c r="E20" s="17">
        <f>SUM(E9:E19)</f>
        <v>56300000</v>
      </c>
      <c r="F20" s="17">
        <f t="shared" ref="F20:R20" si="0">SUM(F9:F19)</f>
        <v>0</v>
      </c>
      <c r="G20" s="17">
        <f>SUM(G9:G19)</f>
        <v>9566</v>
      </c>
      <c r="H20" s="17">
        <f t="shared" si="0"/>
        <v>0</v>
      </c>
      <c r="I20" s="17">
        <f>SUM(I9:I19)</f>
        <v>0</v>
      </c>
      <c r="J20" s="17">
        <f t="shared" si="0"/>
        <v>0</v>
      </c>
      <c r="K20" s="17">
        <f>SUM(K9:K19)</f>
        <v>0</v>
      </c>
      <c r="L20" s="17">
        <f t="shared" si="0"/>
        <v>0</v>
      </c>
      <c r="M20" s="17">
        <f>SUM(M9:M19)</f>
        <v>0</v>
      </c>
      <c r="N20" s="17">
        <f t="shared" si="0"/>
        <v>0</v>
      </c>
      <c r="O20" s="17">
        <f>SUM(O9:O19)</f>
        <v>34786000000</v>
      </c>
      <c r="P20" s="17">
        <f t="shared" si="0"/>
        <v>0</v>
      </c>
      <c r="Q20" s="17">
        <f>SUM(Q9:Q19)</f>
        <v>1958541375</v>
      </c>
      <c r="R20" s="17">
        <f t="shared" si="0"/>
        <v>0</v>
      </c>
      <c r="S20" s="17">
        <f>SUM(S9:S19)</f>
        <v>32827458625</v>
      </c>
    </row>
    <row r="21" spans="1:19" ht="30.75" thickTop="1">
      <c r="A21" s="11"/>
      <c r="E21" s="16"/>
      <c r="G21" s="16"/>
      <c r="I21" s="16"/>
      <c r="K21" s="16"/>
      <c r="M21" s="52"/>
      <c r="O21" s="16"/>
      <c r="Q21" s="16"/>
      <c r="S21" s="16"/>
    </row>
    <row r="22" spans="1:19" ht="30">
      <c r="A22" s="11"/>
      <c r="E22" s="16"/>
      <c r="G22" s="16"/>
      <c r="I22" s="16"/>
      <c r="K22" s="16"/>
      <c r="M22" s="52"/>
      <c r="O22" s="16"/>
      <c r="Q22" s="16"/>
      <c r="S22" s="16"/>
    </row>
    <row r="23" spans="1:19" ht="30">
      <c r="A23" s="11"/>
      <c r="E23" s="18"/>
      <c r="F23" s="8"/>
      <c r="G23" s="18"/>
      <c r="H23" s="8"/>
      <c r="I23" s="18"/>
      <c r="J23" s="8"/>
      <c r="K23" s="18"/>
      <c r="L23" s="8"/>
      <c r="M23" s="55"/>
      <c r="N23" s="8"/>
      <c r="O23" s="18"/>
      <c r="P23" s="8"/>
      <c r="Q23" s="18"/>
      <c r="R23" s="8"/>
      <c r="S23" s="18"/>
    </row>
    <row r="24" spans="1:19" ht="30">
      <c r="A24" s="11"/>
      <c r="E24" s="16"/>
      <c r="G24" s="16"/>
      <c r="I24" s="16"/>
      <c r="K24" s="16"/>
      <c r="M24" s="52"/>
      <c r="O24" s="16"/>
      <c r="Q24" s="16"/>
      <c r="S24" s="16"/>
    </row>
    <row r="25" spans="1:19" ht="30">
      <c r="A25" s="11"/>
      <c r="E25" s="16"/>
      <c r="G25" s="16"/>
      <c r="I25" s="16"/>
      <c r="K25" s="16"/>
      <c r="M25" s="52"/>
      <c r="O25" s="16"/>
      <c r="Q25" s="16"/>
      <c r="S25" s="16"/>
    </row>
    <row r="26" spans="1:19">
      <c r="E26" s="18"/>
      <c r="F26" s="8"/>
      <c r="G26" s="8"/>
      <c r="H26" s="8"/>
      <c r="I26" s="8"/>
      <c r="J26" s="8"/>
      <c r="K26" s="8"/>
      <c r="L26" s="8"/>
      <c r="M26" s="55"/>
      <c r="N26" s="8"/>
      <c r="O26" s="18"/>
      <c r="P26" s="8"/>
      <c r="Q26" s="18"/>
      <c r="R26" s="8"/>
      <c r="S26" s="18"/>
    </row>
    <row r="27" spans="1:19">
      <c r="M27" s="52"/>
    </row>
    <row r="28" spans="1:19">
      <c r="M28" s="52"/>
    </row>
    <row r="29" spans="1:19">
      <c r="M29" s="52"/>
    </row>
    <row r="30" spans="1:19">
      <c r="M30" s="52"/>
    </row>
    <row r="31" spans="1:19">
      <c r="M31" s="52"/>
    </row>
    <row r="32" spans="1:19">
      <c r="M32" s="52"/>
    </row>
    <row r="33" spans="13:13">
      <c r="M33" s="52"/>
    </row>
    <row r="34" spans="13:13">
      <c r="M34" s="52"/>
    </row>
    <row r="35" spans="13:13">
      <c r="M35" s="52"/>
    </row>
    <row r="36" spans="13:13">
      <c r="M36" s="52"/>
    </row>
    <row r="37" spans="13:13">
      <c r="M37" s="52"/>
    </row>
    <row r="38" spans="13:13">
      <c r="M38" s="52"/>
    </row>
    <row r="39" spans="13:13">
      <c r="M39" s="52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rightToLeft="1" view="pageBreakPreview" topLeftCell="A41" zoomScale="50" zoomScaleNormal="100" zoomScaleSheetLayoutView="50" workbookViewId="0">
      <selection activeCell="Q57" sqref="Q57:Q62"/>
    </sheetView>
  </sheetViews>
  <sheetFormatPr defaultColWidth="9.140625" defaultRowHeight="27.75"/>
  <cols>
    <col min="1" max="1" width="43" style="7" customWidth="1"/>
    <col min="2" max="2" width="1" style="7" customWidth="1"/>
    <col min="3" max="3" width="21.140625" style="7" bestFit="1" customWidth="1"/>
    <col min="4" max="4" width="1" style="7" customWidth="1"/>
    <col min="5" max="5" width="29.85546875" style="7" bestFit="1" customWidth="1"/>
    <col min="6" max="6" width="1" style="7" customWidth="1"/>
    <col min="7" max="7" width="33.42578125" style="7" customWidth="1"/>
    <col min="8" max="8" width="1" style="7" customWidth="1"/>
    <col min="9" max="9" width="28.85546875" style="7" customWidth="1"/>
    <col min="10" max="10" width="1" style="7" customWidth="1"/>
    <col min="11" max="11" width="21.7109375" style="7" customWidth="1"/>
    <col min="12" max="12" width="1" style="7" customWidth="1"/>
    <col min="13" max="13" width="30.85546875" style="7" customWidth="1"/>
    <col min="14" max="14" width="1" style="7" customWidth="1"/>
    <col min="15" max="15" width="32.5703125" style="7" bestFit="1" customWidth="1"/>
    <col min="16" max="16" width="1" style="7" customWidth="1"/>
    <col min="17" max="17" width="30.5703125" style="37" customWidth="1"/>
    <col min="18" max="18" width="1" style="7" customWidth="1"/>
    <col min="19" max="19" width="9.140625" style="7" customWidth="1"/>
    <col min="20" max="16384" width="9.140625" style="7"/>
  </cols>
  <sheetData>
    <row r="1" spans="1:17" s="13" customFormat="1" ht="33.75">
      <c r="Q1" s="61"/>
    </row>
    <row r="2" spans="1:17" s="78" customFormat="1" ht="42.75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s="78" customFormat="1" ht="42.75">
      <c r="A3" s="117" t="s">
        <v>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78" customFormat="1" ht="42.75">
      <c r="A4" s="117" t="str">
        <f>'درآمد سود سهام '!A4:S4</f>
        <v>برای ماه منتهی به 1399/08/30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s="13" customFormat="1" ht="36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62"/>
    </row>
    <row r="6" spans="1:17" ht="40.5">
      <c r="A6" s="118" t="s">
        <v>79</v>
      </c>
      <c r="B6" s="118"/>
      <c r="C6" s="118"/>
      <c r="D6" s="118"/>
      <c r="E6" s="118"/>
      <c r="F6" s="118"/>
      <c r="G6" s="118"/>
      <c r="H6" s="118"/>
      <c r="I6" s="118"/>
    </row>
    <row r="7" spans="1:17" s="69" customFormat="1" ht="34.5" thickBot="1">
      <c r="A7" s="116" t="s">
        <v>3</v>
      </c>
      <c r="C7" s="115" t="s">
        <v>180</v>
      </c>
      <c r="D7" s="115" t="s">
        <v>31</v>
      </c>
      <c r="E7" s="115" t="s">
        <v>31</v>
      </c>
      <c r="F7" s="115" t="s">
        <v>31</v>
      </c>
      <c r="G7" s="115" t="s">
        <v>31</v>
      </c>
      <c r="H7" s="115" t="s">
        <v>31</v>
      </c>
      <c r="I7" s="115" t="s">
        <v>31</v>
      </c>
      <c r="K7" s="115" t="s">
        <v>176</v>
      </c>
      <c r="L7" s="115" t="s">
        <v>32</v>
      </c>
      <c r="M7" s="115" t="s">
        <v>32</v>
      </c>
      <c r="N7" s="115" t="s">
        <v>32</v>
      </c>
      <c r="O7" s="115" t="s">
        <v>32</v>
      </c>
      <c r="P7" s="115" t="s">
        <v>32</v>
      </c>
      <c r="Q7" s="115" t="s">
        <v>32</v>
      </c>
    </row>
    <row r="8" spans="1:17" s="79" customFormat="1" ht="66" customHeight="1" thickBot="1">
      <c r="A8" s="115" t="s">
        <v>3</v>
      </c>
      <c r="C8" s="80" t="s">
        <v>6</v>
      </c>
      <c r="E8" s="80" t="s">
        <v>45</v>
      </c>
      <c r="G8" s="80" t="s">
        <v>46</v>
      </c>
      <c r="I8" s="80" t="s">
        <v>48</v>
      </c>
      <c r="K8" s="80" t="s">
        <v>6</v>
      </c>
      <c r="M8" s="80" t="s">
        <v>45</v>
      </c>
      <c r="O8" s="80" t="s">
        <v>46</v>
      </c>
      <c r="Q8" s="81" t="s">
        <v>48</v>
      </c>
    </row>
    <row r="9" spans="1:17" s="69" customFormat="1" ht="40.5" customHeight="1">
      <c r="A9" s="11" t="s">
        <v>128</v>
      </c>
      <c r="B9" s="7"/>
      <c r="C9" s="16">
        <v>200000</v>
      </c>
      <c r="D9" s="7"/>
      <c r="E9" s="16">
        <v>21452760292</v>
      </c>
      <c r="F9" s="7"/>
      <c r="G9" s="16">
        <v>28375113486</v>
      </c>
      <c r="H9" s="7"/>
      <c r="I9" s="16">
        <v>-6922353194</v>
      </c>
      <c r="J9" s="7"/>
      <c r="K9" s="16">
        <v>1324101</v>
      </c>
      <c r="L9" s="7"/>
      <c r="M9" s="16">
        <v>181033958468</v>
      </c>
      <c r="N9" s="7"/>
      <c r="O9" s="16">
        <v>187871116226</v>
      </c>
      <c r="P9" s="7"/>
      <c r="Q9" s="16">
        <v>-6837157758</v>
      </c>
    </row>
    <row r="10" spans="1:17" s="69" customFormat="1" ht="40.5" customHeight="1">
      <c r="A10" s="11" t="s">
        <v>103</v>
      </c>
      <c r="B10" s="7"/>
      <c r="C10" s="16">
        <v>2200000</v>
      </c>
      <c r="D10" s="7"/>
      <c r="E10" s="16">
        <v>71994866836</v>
      </c>
      <c r="F10" s="7"/>
      <c r="G10" s="16">
        <v>114697193057</v>
      </c>
      <c r="H10" s="7"/>
      <c r="I10" s="16">
        <v>-42702326221</v>
      </c>
      <c r="J10" s="7"/>
      <c r="K10" s="16">
        <v>4190000</v>
      </c>
      <c r="L10" s="7"/>
      <c r="M10" s="16">
        <v>143078233248</v>
      </c>
      <c r="N10" s="7"/>
      <c r="O10" s="16">
        <v>192034012403</v>
      </c>
      <c r="P10" s="7"/>
      <c r="Q10" s="16">
        <v>-48955779155</v>
      </c>
    </row>
    <row r="11" spans="1:17" s="69" customFormat="1" ht="40.5" customHeight="1">
      <c r="A11" s="11" t="s">
        <v>109</v>
      </c>
      <c r="B11" s="7"/>
      <c r="C11" s="16">
        <v>1100000</v>
      </c>
      <c r="D11" s="7"/>
      <c r="E11" s="16">
        <v>36127468681</v>
      </c>
      <c r="F11" s="7"/>
      <c r="G11" s="16">
        <v>87655958316</v>
      </c>
      <c r="H11" s="7"/>
      <c r="I11" s="16">
        <v>-51528489635</v>
      </c>
      <c r="J11" s="7"/>
      <c r="K11" s="16">
        <v>8200000</v>
      </c>
      <c r="L11" s="7"/>
      <c r="M11" s="16">
        <v>345271133820</v>
      </c>
      <c r="N11" s="7"/>
      <c r="O11" s="16">
        <v>309964765160</v>
      </c>
      <c r="P11" s="7"/>
      <c r="Q11" s="16">
        <v>35306368660</v>
      </c>
    </row>
    <row r="12" spans="1:17" s="69" customFormat="1" ht="40.5" customHeight="1">
      <c r="A12" s="11" t="s">
        <v>101</v>
      </c>
      <c r="B12" s="7"/>
      <c r="C12" s="16">
        <v>4000000</v>
      </c>
      <c r="D12" s="7"/>
      <c r="E12" s="16">
        <v>19006236141</v>
      </c>
      <c r="F12" s="7"/>
      <c r="G12" s="16">
        <v>15051320251</v>
      </c>
      <c r="H12" s="7"/>
      <c r="I12" s="16">
        <v>3954915890</v>
      </c>
      <c r="J12" s="7"/>
      <c r="K12" s="16">
        <v>17972001</v>
      </c>
      <c r="L12" s="7"/>
      <c r="M12" s="16">
        <v>137178475249</v>
      </c>
      <c r="N12" s="7"/>
      <c r="O12" s="16">
        <v>84043469063</v>
      </c>
      <c r="P12" s="7"/>
      <c r="Q12" s="16">
        <v>53135006186</v>
      </c>
    </row>
    <row r="13" spans="1:17" s="69" customFormat="1" ht="40.5" customHeight="1">
      <c r="A13" s="11" t="s">
        <v>99</v>
      </c>
      <c r="B13" s="7"/>
      <c r="C13" s="16">
        <v>24000</v>
      </c>
      <c r="D13" s="7"/>
      <c r="E13" s="16">
        <v>31333779179</v>
      </c>
      <c r="F13" s="7"/>
      <c r="G13" s="16">
        <v>15136216050</v>
      </c>
      <c r="H13" s="7"/>
      <c r="I13" s="16">
        <v>16197563129</v>
      </c>
      <c r="J13" s="7"/>
      <c r="K13" s="16">
        <v>24000</v>
      </c>
      <c r="L13" s="7"/>
      <c r="M13" s="16">
        <v>31333779179</v>
      </c>
      <c r="N13" s="7"/>
      <c r="O13" s="16">
        <v>15136216050</v>
      </c>
      <c r="P13" s="7"/>
      <c r="Q13" s="16">
        <v>16197563129</v>
      </c>
    </row>
    <row r="14" spans="1:17" s="69" customFormat="1" ht="40.5" customHeight="1">
      <c r="A14" s="11" t="s">
        <v>86</v>
      </c>
      <c r="B14" s="7"/>
      <c r="C14" s="16">
        <v>500000</v>
      </c>
      <c r="D14" s="7"/>
      <c r="E14" s="16">
        <v>24926798105</v>
      </c>
      <c r="F14" s="7"/>
      <c r="G14" s="16">
        <v>14000492034</v>
      </c>
      <c r="H14" s="7"/>
      <c r="I14" s="16">
        <v>10926306071</v>
      </c>
      <c r="J14" s="7"/>
      <c r="K14" s="16">
        <v>3291353</v>
      </c>
      <c r="L14" s="7"/>
      <c r="M14" s="16">
        <v>138380650026</v>
      </c>
      <c r="N14" s="7"/>
      <c r="O14" s="16">
        <v>76229056363</v>
      </c>
      <c r="P14" s="7"/>
      <c r="Q14" s="16">
        <v>62151593663</v>
      </c>
    </row>
    <row r="15" spans="1:17" s="69" customFormat="1" ht="40.5" customHeight="1">
      <c r="A15" s="11" t="s">
        <v>92</v>
      </c>
      <c r="B15" s="7"/>
      <c r="C15" s="16">
        <v>800000</v>
      </c>
      <c r="D15" s="7"/>
      <c r="E15" s="16">
        <v>16988314561</v>
      </c>
      <c r="F15" s="7"/>
      <c r="G15" s="16">
        <v>13786791621</v>
      </c>
      <c r="H15" s="7"/>
      <c r="I15" s="16">
        <v>3201522940</v>
      </c>
      <c r="J15" s="7"/>
      <c r="K15" s="16">
        <v>8706599</v>
      </c>
      <c r="L15" s="7"/>
      <c r="M15" s="16">
        <v>173605268625</v>
      </c>
      <c r="N15" s="7"/>
      <c r="O15" s="16">
        <v>110315366456</v>
      </c>
      <c r="P15" s="7"/>
      <c r="Q15" s="16">
        <v>63289902169</v>
      </c>
    </row>
    <row r="16" spans="1:17" s="69" customFormat="1" ht="40.5" customHeight="1">
      <c r="A16" s="11" t="s">
        <v>87</v>
      </c>
      <c r="B16" s="7"/>
      <c r="C16" s="16">
        <v>4930</v>
      </c>
      <c r="D16" s="7"/>
      <c r="E16" s="16">
        <v>99826579</v>
      </c>
      <c r="F16" s="7"/>
      <c r="G16" s="16">
        <v>99308776</v>
      </c>
      <c r="H16" s="7"/>
      <c r="I16" s="16">
        <v>517803</v>
      </c>
      <c r="J16" s="7"/>
      <c r="K16" s="16">
        <v>504930</v>
      </c>
      <c r="L16" s="7"/>
      <c r="M16" s="16">
        <v>8800163163</v>
      </c>
      <c r="N16" s="7"/>
      <c r="O16" s="16">
        <v>5810575651</v>
      </c>
      <c r="P16" s="7"/>
      <c r="Q16" s="16">
        <v>2989587512</v>
      </c>
    </row>
    <row r="17" spans="1:17" s="69" customFormat="1" ht="40.5" customHeight="1">
      <c r="A17" s="11" t="s">
        <v>100</v>
      </c>
      <c r="B17" s="7"/>
      <c r="C17" s="16">
        <v>36000</v>
      </c>
      <c r="D17" s="7"/>
      <c r="E17" s="16">
        <v>46631136980</v>
      </c>
      <c r="F17" s="7"/>
      <c r="G17" s="16">
        <v>22809647056</v>
      </c>
      <c r="H17" s="7"/>
      <c r="I17" s="16">
        <v>23821489924</v>
      </c>
      <c r="J17" s="7"/>
      <c r="K17" s="16">
        <v>36000</v>
      </c>
      <c r="L17" s="7"/>
      <c r="M17" s="16">
        <v>46631136980</v>
      </c>
      <c r="N17" s="7"/>
      <c r="O17" s="16">
        <v>22809647056</v>
      </c>
      <c r="P17" s="7"/>
      <c r="Q17" s="16">
        <v>23821489924</v>
      </c>
    </row>
    <row r="18" spans="1:17" s="69" customFormat="1" ht="40.5" customHeight="1">
      <c r="A18" s="11" t="s">
        <v>126</v>
      </c>
      <c r="B18" s="7"/>
      <c r="C18" s="16">
        <v>1500000</v>
      </c>
      <c r="D18" s="7"/>
      <c r="E18" s="16">
        <v>38661065131</v>
      </c>
      <c r="F18" s="7"/>
      <c r="G18" s="16">
        <v>85891834272</v>
      </c>
      <c r="H18" s="7"/>
      <c r="I18" s="16">
        <v>-47230769141</v>
      </c>
      <c r="J18" s="7"/>
      <c r="K18" s="16">
        <v>2000000</v>
      </c>
      <c r="L18" s="7"/>
      <c r="M18" s="16">
        <v>53581755690</v>
      </c>
      <c r="N18" s="7"/>
      <c r="O18" s="16">
        <v>114522445695</v>
      </c>
      <c r="P18" s="7"/>
      <c r="Q18" s="16">
        <v>-60940690005</v>
      </c>
    </row>
    <row r="19" spans="1:17" s="69" customFormat="1" ht="40.5" customHeight="1">
      <c r="A19" s="11" t="s">
        <v>147</v>
      </c>
      <c r="B19" s="7"/>
      <c r="C19" s="16">
        <v>1500000</v>
      </c>
      <c r="D19" s="7"/>
      <c r="E19" s="16">
        <v>101610553776</v>
      </c>
      <c r="F19" s="7"/>
      <c r="G19" s="16">
        <v>116766914240</v>
      </c>
      <c r="H19" s="7"/>
      <c r="I19" s="16">
        <v>-15156360464</v>
      </c>
      <c r="J19" s="7"/>
      <c r="K19" s="16">
        <v>1500000</v>
      </c>
      <c r="L19" s="7"/>
      <c r="M19" s="16">
        <v>101610553776</v>
      </c>
      <c r="N19" s="7"/>
      <c r="O19" s="16">
        <v>116766914240</v>
      </c>
      <c r="P19" s="7"/>
      <c r="Q19" s="16">
        <v>-15156360464</v>
      </c>
    </row>
    <row r="20" spans="1:17" s="69" customFormat="1" ht="40.5" customHeight="1">
      <c r="A20" s="11" t="s">
        <v>137</v>
      </c>
      <c r="B20" s="7"/>
      <c r="C20" s="16">
        <v>1</v>
      </c>
      <c r="D20" s="7"/>
      <c r="E20" s="16">
        <v>1</v>
      </c>
      <c r="F20" s="7"/>
      <c r="G20" s="16">
        <v>25036</v>
      </c>
      <c r="H20" s="7"/>
      <c r="I20" s="16">
        <v>-25035</v>
      </c>
      <c r="J20" s="7"/>
      <c r="K20" s="16">
        <v>100001</v>
      </c>
      <c r="L20" s="7"/>
      <c r="M20" s="16">
        <v>3571621707</v>
      </c>
      <c r="N20" s="7"/>
      <c r="O20" s="16">
        <v>4443121471</v>
      </c>
      <c r="P20" s="7"/>
      <c r="Q20" s="16">
        <v>-871499764</v>
      </c>
    </row>
    <row r="21" spans="1:17" s="69" customFormat="1" ht="40.5" customHeight="1">
      <c r="A21" s="11" t="s">
        <v>95</v>
      </c>
      <c r="B21" s="7"/>
      <c r="C21" s="16">
        <v>0</v>
      </c>
      <c r="D21" s="7"/>
      <c r="E21" s="16">
        <v>0</v>
      </c>
      <c r="F21" s="7"/>
      <c r="G21" s="16">
        <v>0</v>
      </c>
      <c r="H21" s="7"/>
      <c r="I21" s="16">
        <v>0</v>
      </c>
      <c r="J21" s="7"/>
      <c r="K21" s="16">
        <v>8400000</v>
      </c>
      <c r="L21" s="7"/>
      <c r="M21" s="16">
        <v>421591101113</v>
      </c>
      <c r="N21" s="7"/>
      <c r="O21" s="16">
        <v>207850958612</v>
      </c>
      <c r="P21" s="7"/>
      <c r="Q21" s="16">
        <v>213740142501</v>
      </c>
    </row>
    <row r="22" spans="1:17" s="69" customFormat="1" ht="40.5" customHeight="1">
      <c r="A22" s="11" t="s">
        <v>98</v>
      </c>
      <c r="B22" s="7"/>
      <c r="C22" s="16">
        <v>0</v>
      </c>
      <c r="D22" s="7"/>
      <c r="E22" s="16">
        <v>0</v>
      </c>
      <c r="F22" s="7"/>
      <c r="G22" s="16">
        <v>0</v>
      </c>
      <c r="H22" s="7"/>
      <c r="I22" s="16">
        <v>0</v>
      </c>
      <c r="J22" s="7"/>
      <c r="K22" s="16">
        <v>6000000</v>
      </c>
      <c r="L22" s="7"/>
      <c r="M22" s="16">
        <v>87953359805</v>
      </c>
      <c r="N22" s="7"/>
      <c r="O22" s="16">
        <v>48593719444</v>
      </c>
      <c r="P22" s="7"/>
      <c r="Q22" s="16">
        <v>39359640361</v>
      </c>
    </row>
    <row r="23" spans="1:17" s="69" customFormat="1" ht="40.5" customHeight="1">
      <c r="A23" s="11" t="s">
        <v>90</v>
      </c>
      <c r="B23" s="7"/>
      <c r="C23" s="16">
        <v>0</v>
      </c>
      <c r="D23" s="7"/>
      <c r="E23" s="16">
        <v>0</v>
      </c>
      <c r="F23" s="7"/>
      <c r="G23" s="16">
        <v>0</v>
      </c>
      <c r="H23" s="7"/>
      <c r="I23" s="16">
        <v>0</v>
      </c>
      <c r="J23" s="7"/>
      <c r="K23" s="16">
        <v>1000000</v>
      </c>
      <c r="L23" s="7"/>
      <c r="M23" s="16">
        <v>8991470190</v>
      </c>
      <c r="N23" s="7"/>
      <c r="O23" s="16">
        <v>5712752250</v>
      </c>
      <c r="P23" s="7"/>
      <c r="Q23" s="16">
        <v>3278717940</v>
      </c>
    </row>
    <row r="24" spans="1:17" s="69" customFormat="1" ht="40.5" customHeight="1">
      <c r="A24" s="11" t="s">
        <v>112</v>
      </c>
      <c r="B24" s="7"/>
      <c r="C24" s="16">
        <v>0</v>
      </c>
      <c r="D24" s="7"/>
      <c r="E24" s="16">
        <v>0</v>
      </c>
      <c r="F24" s="7"/>
      <c r="G24" s="16">
        <v>0</v>
      </c>
      <c r="H24" s="7"/>
      <c r="I24" s="16">
        <v>0</v>
      </c>
      <c r="J24" s="7"/>
      <c r="K24" s="16">
        <v>9030555</v>
      </c>
      <c r="L24" s="7"/>
      <c r="M24" s="16">
        <v>182249826542</v>
      </c>
      <c r="N24" s="7"/>
      <c r="O24" s="16">
        <v>102127169265</v>
      </c>
      <c r="P24" s="7"/>
      <c r="Q24" s="16">
        <v>80122657277</v>
      </c>
    </row>
    <row r="25" spans="1:17" s="69" customFormat="1" ht="40.5" customHeight="1">
      <c r="A25" s="11" t="s">
        <v>121</v>
      </c>
      <c r="B25" s="7"/>
      <c r="C25" s="16">
        <v>0</v>
      </c>
      <c r="D25" s="7"/>
      <c r="E25" s="16">
        <v>0</v>
      </c>
      <c r="F25" s="7"/>
      <c r="G25" s="16">
        <v>0</v>
      </c>
      <c r="H25" s="7"/>
      <c r="I25" s="16">
        <v>0</v>
      </c>
      <c r="J25" s="7"/>
      <c r="K25" s="16">
        <v>15000</v>
      </c>
      <c r="L25" s="7"/>
      <c r="M25" s="16">
        <v>1311833620</v>
      </c>
      <c r="N25" s="7"/>
      <c r="O25" s="16">
        <v>899973270</v>
      </c>
      <c r="P25" s="7"/>
      <c r="Q25" s="16">
        <v>411860350</v>
      </c>
    </row>
    <row r="26" spans="1:17" s="69" customFormat="1" ht="40.5" customHeight="1">
      <c r="A26" s="11" t="s">
        <v>138</v>
      </c>
      <c r="B26" s="7"/>
      <c r="C26" s="16">
        <v>0</v>
      </c>
      <c r="D26" s="7"/>
      <c r="E26" s="16">
        <v>0</v>
      </c>
      <c r="F26" s="7"/>
      <c r="G26" s="16">
        <v>0</v>
      </c>
      <c r="H26" s="7"/>
      <c r="I26" s="16">
        <v>0</v>
      </c>
      <c r="J26" s="7"/>
      <c r="K26" s="16">
        <v>300000</v>
      </c>
      <c r="L26" s="7"/>
      <c r="M26" s="16">
        <v>5168066026</v>
      </c>
      <c r="N26" s="7"/>
      <c r="O26" s="16">
        <v>7987363403</v>
      </c>
      <c r="P26" s="7"/>
      <c r="Q26" s="16">
        <v>-2819297377</v>
      </c>
    </row>
    <row r="27" spans="1:17" s="69" customFormat="1" ht="40.5" customHeight="1">
      <c r="A27" s="11" t="s">
        <v>88</v>
      </c>
      <c r="B27" s="7"/>
      <c r="C27" s="16">
        <v>0</v>
      </c>
      <c r="D27" s="7"/>
      <c r="E27" s="16">
        <v>0</v>
      </c>
      <c r="F27" s="7"/>
      <c r="G27" s="16">
        <v>0</v>
      </c>
      <c r="H27" s="7"/>
      <c r="I27" s="16">
        <v>0</v>
      </c>
      <c r="J27" s="7"/>
      <c r="K27" s="16">
        <v>2150000</v>
      </c>
      <c r="L27" s="7"/>
      <c r="M27" s="16">
        <v>19722078904</v>
      </c>
      <c r="N27" s="7"/>
      <c r="O27" s="16">
        <v>20225856250</v>
      </c>
      <c r="P27" s="7"/>
      <c r="Q27" s="16">
        <v>-503777346</v>
      </c>
    </row>
    <row r="28" spans="1:17" s="69" customFormat="1" ht="40.5" customHeight="1">
      <c r="A28" s="11" t="s">
        <v>119</v>
      </c>
      <c r="B28" s="7"/>
      <c r="C28" s="16">
        <v>0</v>
      </c>
      <c r="D28" s="7"/>
      <c r="E28" s="16">
        <v>0</v>
      </c>
      <c r="F28" s="7"/>
      <c r="G28" s="16">
        <v>0</v>
      </c>
      <c r="H28" s="7"/>
      <c r="I28" s="16">
        <v>0</v>
      </c>
      <c r="J28" s="7"/>
      <c r="K28" s="16">
        <v>11000000</v>
      </c>
      <c r="L28" s="7"/>
      <c r="M28" s="16">
        <v>291010378905</v>
      </c>
      <c r="N28" s="7"/>
      <c r="O28" s="16">
        <v>241626386552</v>
      </c>
      <c r="P28" s="7"/>
      <c r="Q28" s="16">
        <v>49383992353</v>
      </c>
    </row>
    <row r="29" spans="1:17" s="69" customFormat="1" ht="40.5" customHeight="1">
      <c r="A29" s="11" t="s">
        <v>181</v>
      </c>
      <c r="B29" s="7"/>
      <c r="C29" s="16">
        <v>0</v>
      </c>
      <c r="D29" s="7"/>
      <c r="E29" s="16">
        <v>0</v>
      </c>
      <c r="F29" s="7"/>
      <c r="G29" s="16">
        <v>0</v>
      </c>
      <c r="H29" s="7"/>
      <c r="I29" s="16">
        <v>0</v>
      </c>
      <c r="J29" s="7"/>
      <c r="K29" s="16">
        <v>1338</v>
      </c>
      <c r="L29" s="7"/>
      <c r="M29" s="16">
        <v>11513857</v>
      </c>
      <c r="N29" s="7"/>
      <c r="O29" s="16">
        <v>7117655</v>
      </c>
      <c r="P29" s="7"/>
      <c r="Q29" s="16">
        <v>4396202</v>
      </c>
    </row>
    <row r="30" spans="1:17" s="69" customFormat="1" ht="40.5" customHeight="1">
      <c r="A30" s="11" t="s">
        <v>182</v>
      </c>
      <c r="B30" s="7"/>
      <c r="C30" s="16">
        <v>0</v>
      </c>
      <c r="D30" s="7"/>
      <c r="E30" s="16">
        <v>0</v>
      </c>
      <c r="F30" s="7"/>
      <c r="G30" s="16">
        <v>0</v>
      </c>
      <c r="H30" s="7"/>
      <c r="I30" s="16">
        <v>0</v>
      </c>
      <c r="J30" s="7"/>
      <c r="K30" s="16">
        <v>5250811</v>
      </c>
      <c r="L30" s="7"/>
      <c r="M30" s="16">
        <v>183677543131</v>
      </c>
      <c r="N30" s="7"/>
      <c r="O30" s="16">
        <v>152984440258</v>
      </c>
      <c r="P30" s="7"/>
      <c r="Q30" s="16">
        <v>30693102873</v>
      </c>
    </row>
    <row r="31" spans="1:17" s="69" customFormat="1" ht="40.5" customHeight="1">
      <c r="A31" s="11" t="s">
        <v>127</v>
      </c>
      <c r="B31" s="7"/>
      <c r="C31" s="16">
        <v>0</v>
      </c>
      <c r="D31" s="7"/>
      <c r="E31" s="16">
        <v>0</v>
      </c>
      <c r="F31" s="7"/>
      <c r="G31" s="16">
        <v>0</v>
      </c>
      <c r="H31" s="7"/>
      <c r="I31" s="16">
        <v>0</v>
      </c>
      <c r="J31" s="7"/>
      <c r="K31" s="16">
        <v>650000</v>
      </c>
      <c r="L31" s="7"/>
      <c r="M31" s="16">
        <v>10302198426</v>
      </c>
      <c r="N31" s="7"/>
      <c r="O31" s="16">
        <v>14993497375</v>
      </c>
      <c r="P31" s="7"/>
      <c r="Q31" s="16">
        <v>-4691298949</v>
      </c>
    </row>
    <row r="32" spans="1:17" s="69" customFormat="1" ht="40.5" customHeight="1">
      <c r="A32" s="11" t="s">
        <v>85</v>
      </c>
      <c r="B32" s="7"/>
      <c r="C32" s="16">
        <v>0</v>
      </c>
      <c r="D32" s="7"/>
      <c r="E32" s="16">
        <v>0</v>
      </c>
      <c r="F32" s="7"/>
      <c r="G32" s="16">
        <v>0</v>
      </c>
      <c r="H32" s="7"/>
      <c r="I32" s="16">
        <v>0</v>
      </c>
      <c r="J32" s="7"/>
      <c r="K32" s="16">
        <v>3940000</v>
      </c>
      <c r="L32" s="7"/>
      <c r="M32" s="16">
        <v>269074162693</v>
      </c>
      <c r="N32" s="7"/>
      <c r="O32" s="16">
        <v>123328800844</v>
      </c>
      <c r="P32" s="7"/>
      <c r="Q32" s="16">
        <v>145745361849</v>
      </c>
    </row>
    <row r="33" spans="1:17" s="69" customFormat="1" ht="40.5" customHeight="1">
      <c r="A33" s="11" t="s">
        <v>183</v>
      </c>
      <c r="B33" s="7"/>
      <c r="C33" s="16">
        <v>0</v>
      </c>
      <c r="D33" s="7"/>
      <c r="E33" s="16">
        <v>0</v>
      </c>
      <c r="F33" s="7"/>
      <c r="G33" s="16">
        <v>0</v>
      </c>
      <c r="H33" s="7"/>
      <c r="I33" s="16">
        <v>0</v>
      </c>
      <c r="J33" s="7"/>
      <c r="K33" s="16">
        <v>36</v>
      </c>
      <c r="L33" s="7"/>
      <c r="M33" s="16">
        <v>1106690</v>
      </c>
      <c r="N33" s="7"/>
      <c r="O33" s="16">
        <v>896928</v>
      </c>
      <c r="P33" s="7"/>
      <c r="Q33" s="16">
        <v>209762</v>
      </c>
    </row>
    <row r="34" spans="1:17" s="69" customFormat="1" ht="40.5" customHeight="1">
      <c r="A34" s="11" t="s">
        <v>118</v>
      </c>
      <c r="B34" s="7"/>
      <c r="C34" s="16">
        <v>0</v>
      </c>
      <c r="D34" s="7"/>
      <c r="E34" s="16">
        <v>0</v>
      </c>
      <c r="F34" s="7"/>
      <c r="G34" s="16">
        <v>0</v>
      </c>
      <c r="H34" s="7"/>
      <c r="I34" s="16">
        <v>0</v>
      </c>
      <c r="J34" s="7"/>
      <c r="K34" s="16">
        <v>7001856</v>
      </c>
      <c r="L34" s="7"/>
      <c r="M34" s="16">
        <v>212921624126</v>
      </c>
      <c r="N34" s="7"/>
      <c r="O34" s="16">
        <v>151115291525</v>
      </c>
      <c r="P34" s="7"/>
      <c r="Q34" s="16">
        <v>61806332601</v>
      </c>
    </row>
    <row r="35" spans="1:17" s="69" customFormat="1" ht="40.5" customHeight="1">
      <c r="A35" s="11" t="s">
        <v>106</v>
      </c>
      <c r="B35" s="7"/>
      <c r="C35" s="16">
        <v>0</v>
      </c>
      <c r="D35" s="7"/>
      <c r="E35" s="16">
        <v>0</v>
      </c>
      <c r="F35" s="7"/>
      <c r="G35" s="16">
        <v>0</v>
      </c>
      <c r="H35" s="7"/>
      <c r="I35" s="16">
        <v>0</v>
      </c>
      <c r="J35" s="7"/>
      <c r="K35" s="16">
        <v>5100000</v>
      </c>
      <c r="L35" s="7"/>
      <c r="M35" s="16">
        <v>75493474446</v>
      </c>
      <c r="N35" s="7"/>
      <c r="O35" s="16">
        <v>37035749592</v>
      </c>
      <c r="P35" s="7"/>
      <c r="Q35" s="16">
        <v>38457724854</v>
      </c>
    </row>
    <row r="36" spans="1:17" s="69" customFormat="1" ht="40.5" customHeight="1">
      <c r="A36" s="11" t="s">
        <v>110</v>
      </c>
      <c r="B36" s="7"/>
      <c r="C36" s="16">
        <v>0</v>
      </c>
      <c r="D36" s="7"/>
      <c r="E36" s="16">
        <v>0</v>
      </c>
      <c r="F36" s="7"/>
      <c r="G36" s="16">
        <v>0</v>
      </c>
      <c r="H36" s="7"/>
      <c r="I36" s="16">
        <v>0</v>
      </c>
      <c r="J36" s="7"/>
      <c r="K36" s="16">
        <v>10565000</v>
      </c>
      <c r="L36" s="7"/>
      <c r="M36" s="16">
        <v>127281386159</v>
      </c>
      <c r="N36" s="7"/>
      <c r="O36" s="16">
        <v>105266281046</v>
      </c>
      <c r="P36" s="7"/>
      <c r="Q36" s="16">
        <v>22015105113</v>
      </c>
    </row>
    <row r="37" spans="1:17" s="69" customFormat="1" ht="40.5" customHeight="1">
      <c r="A37" s="11" t="s">
        <v>96</v>
      </c>
      <c r="B37" s="7"/>
      <c r="C37" s="16">
        <v>0</v>
      </c>
      <c r="D37" s="7"/>
      <c r="E37" s="16">
        <v>0</v>
      </c>
      <c r="F37" s="7"/>
      <c r="G37" s="16">
        <v>0</v>
      </c>
      <c r="H37" s="7"/>
      <c r="I37" s="16">
        <v>0</v>
      </c>
      <c r="J37" s="7"/>
      <c r="K37" s="16">
        <v>15728941</v>
      </c>
      <c r="L37" s="7"/>
      <c r="M37" s="16">
        <v>422401279691</v>
      </c>
      <c r="N37" s="7"/>
      <c r="O37" s="16">
        <v>131777131182</v>
      </c>
      <c r="P37" s="7"/>
      <c r="Q37" s="16">
        <v>290624148509</v>
      </c>
    </row>
    <row r="38" spans="1:17" s="69" customFormat="1" ht="40.5" customHeight="1">
      <c r="A38" s="11" t="s">
        <v>97</v>
      </c>
      <c r="B38" s="7"/>
      <c r="C38" s="16">
        <v>0</v>
      </c>
      <c r="D38" s="7"/>
      <c r="E38" s="16">
        <v>0</v>
      </c>
      <c r="F38" s="7"/>
      <c r="G38" s="16">
        <v>0</v>
      </c>
      <c r="H38" s="7"/>
      <c r="I38" s="16">
        <v>0</v>
      </c>
      <c r="J38" s="7"/>
      <c r="K38" s="16">
        <v>355000</v>
      </c>
      <c r="L38" s="7"/>
      <c r="M38" s="16">
        <v>60279604056</v>
      </c>
      <c r="N38" s="7"/>
      <c r="O38" s="16">
        <v>35441808397</v>
      </c>
      <c r="P38" s="7"/>
      <c r="Q38" s="16">
        <v>24837795659</v>
      </c>
    </row>
    <row r="39" spans="1:17" s="69" customFormat="1" ht="40.5" customHeight="1">
      <c r="A39" s="11" t="s">
        <v>111</v>
      </c>
      <c r="B39" s="7"/>
      <c r="C39" s="16">
        <v>0</v>
      </c>
      <c r="D39" s="7"/>
      <c r="E39" s="16">
        <v>0</v>
      </c>
      <c r="F39" s="7"/>
      <c r="G39" s="16">
        <v>0</v>
      </c>
      <c r="H39" s="7"/>
      <c r="I39" s="16">
        <v>0</v>
      </c>
      <c r="J39" s="7"/>
      <c r="K39" s="16">
        <v>14</v>
      </c>
      <c r="L39" s="7"/>
      <c r="M39" s="16">
        <v>682829</v>
      </c>
      <c r="N39" s="7"/>
      <c r="O39" s="16">
        <v>565665</v>
      </c>
      <c r="P39" s="7"/>
      <c r="Q39" s="16">
        <v>117164</v>
      </c>
    </row>
    <row r="40" spans="1:17" s="69" customFormat="1" ht="40.5" customHeight="1">
      <c r="A40" s="11" t="s">
        <v>184</v>
      </c>
      <c r="B40" s="7"/>
      <c r="C40" s="16">
        <v>0</v>
      </c>
      <c r="D40" s="7"/>
      <c r="E40" s="16">
        <v>0</v>
      </c>
      <c r="F40" s="7"/>
      <c r="G40" s="16">
        <v>0</v>
      </c>
      <c r="H40" s="7"/>
      <c r="I40" s="16">
        <v>0</v>
      </c>
      <c r="J40" s="7"/>
      <c r="K40" s="16">
        <v>201</v>
      </c>
      <c r="L40" s="7"/>
      <c r="M40" s="16">
        <v>5513815</v>
      </c>
      <c r="N40" s="7"/>
      <c r="O40" s="16">
        <v>3250128</v>
      </c>
      <c r="P40" s="7"/>
      <c r="Q40" s="16">
        <v>2263687</v>
      </c>
    </row>
    <row r="41" spans="1:17" s="69" customFormat="1" ht="40.5" customHeight="1">
      <c r="A41" s="11" t="s">
        <v>185</v>
      </c>
      <c r="B41" s="7"/>
      <c r="C41" s="16">
        <v>0</v>
      </c>
      <c r="D41" s="7"/>
      <c r="E41" s="16">
        <v>0</v>
      </c>
      <c r="F41" s="7"/>
      <c r="G41" s="16">
        <v>0</v>
      </c>
      <c r="H41" s="7"/>
      <c r="I41" s="16">
        <v>0</v>
      </c>
      <c r="J41" s="7"/>
      <c r="K41" s="16">
        <v>50000</v>
      </c>
      <c r="L41" s="7"/>
      <c r="M41" s="16">
        <v>11644306358</v>
      </c>
      <c r="N41" s="7"/>
      <c r="O41" s="16">
        <v>11410775909</v>
      </c>
      <c r="P41" s="7"/>
      <c r="Q41" s="16">
        <v>233530449</v>
      </c>
    </row>
    <row r="42" spans="1:17" s="69" customFormat="1" ht="40.5" customHeight="1">
      <c r="A42" s="11" t="s">
        <v>131</v>
      </c>
      <c r="B42" s="7"/>
      <c r="C42" s="16">
        <v>0</v>
      </c>
      <c r="D42" s="7"/>
      <c r="E42" s="16">
        <v>0</v>
      </c>
      <c r="F42" s="7"/>
      <c r="G42" s="16">
        <v>0</v>
      </c>
      <c r="H42" s="7"/>
      <c r="I42" s="16">
        <v>0</v>
      </c>
      <c r="J42" s="7"/>
      <c r="K42" s="16">
        <v>100000</v>
      </c>
      <c r="L42" s="7"/>
      <c r="M42" s="16">
        <v>4033726531</v>
      </c>
      <c r="N42" s="7"/>
      <c r="O42" s="16">
        <v>3915415315</v>
      </c>
      <c r="P42" s="7"/>
      <c r="Q42" s="16">
        <v>118311216</v>
      </c>
    </row>
    <row r="43" spans="1:17" s="69" customFormat="1" ht="40.5" customHeight="1">
      <c r="A43" s="11" t="s">
        <v>93</v>
      </c>
      <c r="B43" s="7"/>
      <c r="C43" s="16">
        <v>0</v>
      </c>
      <c r="D43" s="7"/>
      <c r="E43" s="16">
        <v>0</v>
      </c>
      <c r="F43" s="7"/>
      <c r="G43" s="16">
        <v>0</v>
      </c>
      <c r="H43" s="7"/>
      <c r="I43" s="16">
        <v>0</v>
      </c>
      <c r="J43" s="7"/>
      <c r="K43" s="16">
        <v>1000000</v>
      </c>
      <c r="L43" s="7"/>
      <c r="M43" s="16">
        <v>21677662226</v>
      </c>
      <c r="N43" s="7"/>
      <c r="O43" s="16">
        <v>15820234000</v>
      </c>
      <c r="P43" s="7"/>
      <c r="Q43" s="16">
        <v>5857428226</v>
      </c>
    </row>
    <row r="44" spans="1:17" s="69" customFormat="1" ht="40.5" customHeight="1">
      <c r="A44" s="11" t="s">
        <v>186</v>
      </c>
      <c r="B44" s="7"/>
      <c r="C44" s="16">
        <v>0</v>
      </c>
      <c r="D44" s="7"/>
      <c r="E44" s="16">
        <v>0</v>
      </c>
      <c r="F44" s="7"/>
      <c r="G44" s="16">
        <v>0</v>
      </c>
      <c r="H44" s="7"/>
      <c r="I44" s="16">
        <v>0</v>
      </c>
      <c r="J44" s="7"/>
      <c r="K44" s="16">
        <v>421</v>
      </c>
      <c r="L44" s="7"/>
      <c r="M44" s="16">
        <v>2849898</v>
      </c>
      <c r="N44" s="7"/>
      <c r="O44" s="16">
        <v>1866856</v>
      </c>
      <c r="P44" s="7"/>
      <c r="Q44" s="16">
        <v>983042</v>
      </c>
    </row>
    <row r="45" spans="1:17" s="69" customFormat="1" ht="40.5" customHeight="1">
      <c r="A45" s="11" t="s">
        <v>120</v>
      </c>
      <c r="B45" s="7"/>
      <c r="C45" s="16">
        <v>0</v>
      </c>
      <c r="D45" s="7"/>
      <c r="E45" s="16">
        <v>0</v>
      </c>
      <c r="F45" s="7"/>
      <c r="G45" s="16">
        <v>0</v>
      </c>
      <c r="H45" s="7"/>
      <c r="I45" s="16">
        <v>0</v>
      </c>
      <c r="J45" s="7"/>
      <c r="K45" s="16">
        <v>3545013</v>
      </c>
      <c r="L45" s="7"/>
      <c r="M45" s="16">
        <v>87504621632</v>
      </c>
      <c r="N45" s="7"/>
      <c r="O45" s="16">
        <v>98534891863</v>
      </c>
      <c r="P45" s="7"/>
      <c r="Q45" s="16">
        <v>-11030270231</v>
      </c>
    </row>
    <row r="46" spans="1:17" s="69" customFormat="1" ht="40.5" customHeight="1">
      <c r="A46" s="11" t="s">
        <v>94</v>
      </c>
      <c r="B46" s="7"/>
      <c r="C46" s="16">
        <v>0</v>
      </c>
      <c r="D46" s="7"/>
      <c r="E46" s="16">
        <v>0</v>
      </c>
      <c r="F46" s="7"/>
      <c r="G46" s="16">
        <v>0</v>
      </c>
      <c r="H46" s="7"/>
      <c r="I46" s="16">
        <v>0</v>
      </c>
      <c r="J46" s="7"/>
      <c r="K46" s="16">
        <v>31872122</v>
      </c>
      <c r="L46" s="7"/>
      <c r="M46" s="16">
        <v>503176239534</v>
      </c>
      <c r="N46" s="7"/>
      <c r="O46" s="16">
        <v>300460112078</v>
      </c>
      <c r="P46" s="7"/>
      <c r="Q46" s="16">
        <v>202716127456</v>
      </c>
    </row>
    <row r="47" spans="1:17" s="69" customFormat="1" ht="40.5" customHeight="1">
      <c r="A47" s="11" t="s">
        <v>104</v>
      </c>
      <c r="B47" s="7"/>
      <c r="C47" s="16">
        <v>0</v>
      </c>
      <c r="D47" s="7"/>
      <c r="E47" s="16">
        <v>0</v>
      </c>
      <c r="F47" s="7"/>
      <c r="G47" s="16">
        <v>0</v>
      </c>
      <c r="H47" s="7"/>
      <c r="I47" s="16">
        <v>0</v>
      </c>
      <c r="J47" s="7"/>
      <c r="K47" s="16">
        <v>210241</v>
      </c>
      <c r="L47" s="7"/>
      <c r="M47" s="16">
        <v>43145306718</v>
      </c>
      <c r="N47" s="7"/>
      <c r="O47" s="16">
        <v>23542069373</v>
      </c>
      <c r="P47" s="7"/>
      <c r="Q47" s="16">
        <v>19603237345</v>
      </c>
    </row>
    <row r="48" spans="1:17" s="69" customFormat="1" ht="40.5" customHeight="1">
      <c r="A48" s="11" t="s">
        <v>102</v>
      </c>
      <c r="B48" s="7"/>
      <c r="C48" s="16">
        <v>0</v>
      </c>
      <c r="D48" s="7"/>
      <c r="E48" s="16">
        <v>0</v>
      </c>
      <c r="F48" s="7"/>
      <c r="G48" s="16">
        <v>0</v>
      </c>
      <c r="H48" s="7"/>
      <c r="I48" s="16">
        <v>0</v>
      </c>
      <c r="J48" s="7"/>
      <c r="K48" s="16">
        <v>2400000</v>
      </c>
      <c r="L48" s="7"/>
      <c r="M48" s="16">
        <v>118339184884</v>
      </c>
      <c r="N48" s="7"/>
      <c r="O48" s="16">
        <v>65127144710</v>
      </c>
      <c r="P48" s="7"/>
      <c r="Q48" s="16">
        <v>53212040174</v>
      </c>
    </row>
    <row r="49" spans="1:17" s="69" customFormat="1" ht="40.5" customHeight="1">
      <c r="A49" s="11" t="s">
        <v>91</v>
      </c>
      <c r="B49" s="7"/>
      <c r="C49" s="16">
        <v>0</v>
      </c>
      <c r="D49" s="7"/>
      <c r="E49" s="16">
        <v>0</v>
      </c>
      <c r="F49" s="7"/>
      <c r="G49" s="16">
        <v>0</v>
      </c>
      <c r="H49" s="7"/>
      <c r="I49" s="16">
        <v>0</v>
      </c>
      <c r="J49" s="7"/>
      <c r="K49" s="16">
        <v>29801568</v>
      </c>
      <c r="L49" s="7"/>
      <c r="M49" s="16">
        <v>452213666693</v>
      </c>
      <c r="N49" s="7"/>
      <c r="O49" s="16">
        <v>391130069303</v>
      </c>
      <c r="P49" s="7"/>
      <c r="Q49" s="16">
        <v>61083597390</v>
      </c>
    </row>
    <row r="50" spans="1:17" s="69" customFormat="1" ht="40.5" customHeight="1">
      <c r="A50" s="11" t="s">
        <v>130</v>
      </c>
      <c r="B50" s="7"/>
      <c r="C50" s="16">
        <v>0</v>
      </c>
      <c r="D50" s="7"/>
      <c r="E50" s="16">
        <v>0</v>
      </c>
      <c r="F50" s="7"/>
      <c r="G50" s="16">
        <v>0</v>
      </c>
      <c r="H50" s="7"/>
      <c r="I50" s="16">
        <v>0</v>
      </c>
      <c r="J50" s="7"/>
      <c r="K50" s="16">
        <v>5000000</v>
      </c>
      <c r="L50" s="7"/>
      <c r="M50" s="16">
        <v>224992953982</v>
      </c>
      <c r="N50" s="7"/>
      <c r="O50" s="16">
        <v>206066995568</v>
      </c>
      <c r="P50" s="7"/>
      <c r="Q50" s="16">
        <v>18925958414</v>
      </c>
    </row>
    <row r="51" spans="1:17" s="69" customFormat="1" ht="40.5" customHeight="1">
      <c r="A51" s="11" t="s">
        <v>129</v>
      </c>
      <c r="B51" s="7"/>
      <c r="C51" s="16">
        <v>0</v>
      </c>
      <c r="D51" s="7"/>
      <c r="E51" s="16">
        <v>0</v>
      </c>
      <c r="F51" s="7"/>
      <c r="G51" s="16">
        <v>0</v>
      </c>
      <c r="H51" s="7"/>
      <c r="I51" s="16">
        <v>0</v>
      </c>
      <c r="J51" s="7"/>
      <c r="K51" s="16">
        <v>2830195</v>
      </c>
      <c r="L51" s="7"/>
      <c r="M51" s="16">
        <v>149288244901</v>
      </c>
      <c r="N51" s="7"/>
      <c r="O51" s="16">
        <v>129697225576</v>
      </c>
      <c r="P51" s="7"/>
      <c r="Q51" s="16">
        <v>19591019325</v>
      </c>
    </row>
    <row r="52" spans="1:17" s="69" customFormat="1" ht="40.5" customHeight="1">
      <c r="A52" s="11" t="s">
        <v>89</v>
      </c>
      <c r="B52" s="7"/>
      <c r="C52" s="16">
        <v>0</v>
      </c>
      <c r="D52" s="7"/>
      <c r="E52" s="16">
        <v>0</v>
      </c>
      <c r="F52" s="7"/>
      <c r="G52" s="16">
        <v>0</v>
      </c>
      <c r="H52" s="7"/>
      <c r="I52" s="16">
        <v>0</v>
      </c>
      <c r="J52" s="7"/>
      <c r="K52" s="16">
        <v>3333356</v>
      </c>
      <c r="L52" s="7"/>
      <c r="M52" s="16">
        <v>173543025311</v>
      </c>
      <c r="N52" s="7"/>
      <c r="O52" s="16">
        <v>184066558265</v>
      </c>
      <c r="P52" s="7"/>
      <c r="Q52" s="16">
        <v>-10523532954</v>
      </c>
    </row>
    <row r="53" spans="1:17" ht="30">
      <c r="A53" s="11" t="s">
        <v>105</v>
      </c>
      <c r="C53" s="16">
        <v>0</v>
      </c>
      <c r="E53" s="16">
        <v>0</v>
      </c>
      <c r="G53" s="16">
        <v>0</v>
      </c>
      <c r="I53" s="16">
        <v>0</v>
      </c>
      <c r="K53" s="16">
        <v>22</v>
      </c>
      <c r="M53" s="16">
        <v>527889</v>
      </c>
      <c r="O53" s="16">
        <v>460632</v>
      </c>
      <c r="Q53" s="16">
        <v>67257</v>
      </c>
    </row>
    <row r="54" spans="1:17" ht="30">
      <c r="A54" s="11" t="s">
        <v>107</v>
      </c>
      <c r="C54" s="16">
        <v>0</v>
      </c>
      <c r="E54" s="16">
        <v>0</v>
      </c>
      <c r="G54" s="16">
        <v>0</v>
      </c>
      <c r="I54" s="16">
        <v>0</v>
      </c>
      <c r="K54" s="16">
        <v>60000</v>
      </c>
      <c r="M54" s="16">
        <v>57213316981</v>
      </c>
      <c r="O54" s="16">
        <v>54634917847</v>
      </c>
      <c r="Q54" s="16">
        <v>2578399134</v>
      </c>
    </row>
    <row r="55" spans="1:17">
      <c r="A55" s="99"/>
      <c r="B55" s="99"/>
      <c r="C55" s="99">
        <f>SUM(C9:C54)</f>
        <v>11864931</v>
      </c>
      <c r="D55" s="99"/>
      <c r="E55" s="99">
        <f>SUM(E9:E54)</f>
        <v>408832806262</v>
      </c>
      <c r="F55" s="99"/>
      <c r="G55" s="99">
        <f>SUM(G9:G54)</f>
        <v>514270814195</v>
      </c>
      <c r="H55" s="99"/>
      <c r="I55" s="99">
        <f>SUM(I9:I54)</f>
        <v>-105438007933</v>
      </c>
      <c r="J55" s="99"/>
      <c r="K55" s="99">
        <f>SUM(K9:K54)</f>
        <v>214540675</v>
      </c>
      <c r="L55" s="99"/>
      <c r="M55" s="99">
        <f>SUM(M9:M54)</f>
        <v>5590300568493</v>
      </c>
      <c r="N55" s="99"/>
      <c r="O55" s="99">
        <f>SUM(O9:O54)</f>
        <v>4111334452770</v>
      </c>
      <c r="P55" s="99"/>
      <c r="Q55" s="100">
        <f>-SUM(Q9:Q54)</f>
        <v>-1478966115723</v>
      </c>
    </row>
    <row r="57" spans="1:1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7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7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7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7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4" spans="1:17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7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8" spans="1:17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7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63"/>
    </row>
    <row r="70" spans="1:17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7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7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7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7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7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7" ht="30">
      <c r="C76" s="21"/>
      <c r="D76" s="8"/>
      <c r="E76" s="21"/>
      <c r="F76" s="8"/>
      <c r="G76" s="21"/>
      <c r="H76" s="8"/>
      <c r="I76" s="22"/>
      <c r="J76" s="8"/>
      <c r="K76" s="21"/>
      <c r="L76" s="8"/>
      <c r="M76" s="21"/>
      <c r="N76" s="8"/>
      <c r="O76" s="21"/>
      <c r="P76" s="8"/>
      <c r="Q76" s="64"/>
    </row>
    <row r="77" spans="1:1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7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7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7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</sheetData>
  <sortState ref="A8:Q39">
    <sortCondition descending="1" ref="Q8:Q39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4" fitToHeight="0" orientation="landscape" r:id="rId1"/>
  <rowBreaks count="1" manualBreakCount="1">
    <brk id="26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rightToLeft="1" view="pageBreakPreview" topLeftCell="A13" zoomScale="60" zoomScaleNormal="100" workbookViewId="0">
      <selection activeCell="O29" sqref="O29"/>
    </sheetView>
  </sheetViews>
  <sheetFormatPr defaultColWidth="8.7109375" defaultRowHeight="27.75"/>
  <cols>
    <col min="1" max="1" width="39.42578125" style="7" customWidth="1"/>
    <col min="2" max="2" width="0.5703125" style="7" customWidth="1"/>
    <col min="3" max="3" width="18.42578125" style="7" bestFit="1" customWidth="1"/>
    <col min="4" max="4" width="0.5703125" style="7" customWidth="1"/>
    <col min="5" max="5" width="26.5703125" style="7" bestFit="1" customWidth="1"/>
    <col min="6" max="6" width="0.7109375" style="7" customWidth="1"/>
    <col min="7" max="7" width="27" style="7" bestFit="1" customWidth="1"/>
    <col min="8" max="8" width="1" style="7" customWidth="1"/>
    <col min="9" max="9" width="25.42578125" style="7" bestFit="1" customWidth="1"/>
    <col min="10" max="10" width="1.140625" style="7" customWidth="1"/>
    <col min="11" max="11" width="18.42578125" style="7" bestFit="1" customWidth="1"/>
    <col min="12" max="12" width="1" style="7" customWidth="1"/>
    <col min="13" max="13" width="26.5703125" style="7" bestFit="1" customWidth="1"/>
    <col min="14" max="14" width="0.7109375" style="7" customWidth="1"/>
    <col min="15" max="15" width="27" style="7" bestFit="1" customWidth="1"/>
    <col min="16" max="16" width="0.85546875" style="7" customWidth="1"/>
    <col min="17" max="17" width="25.5703125" style="7" bestFit="1" customWidth="1"/>
    <col min="18" max="16384" width="8.7109375" style="7"/>
  </cols>
  <sheetData>
    <row r="1" spans="1:17" ht="31.5" customHeight="1"/>
    <row r="2" spans="1:17" s="13" customFormat="1" ht="36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13" customFormat="1" ht="36">
      <c r="A3" s="119" t="s">
        <v>29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3" customFormat="1" ht="36">
      <c r="A4" s="119" t="str">
        <f>'درآمد ناشی از فروش '!A4:Q4</f>
        <v>برای ماه منتهی به 1399/08/30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s="13" customFormat="1" ht="36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40.5">
      <c r="A6" s="118" t="s">
        <v>80</v>
      </c>
      <c r="B6" s="118"/>
      <c r="C6" s="118"/>
      <c r="D6" s="118"/>
      <c r="E6" s="118"/>
      <c r="F6" s="118"/>
      <c r="G6" s="118"/>
      <c r="H6" s="118"/>
    </row>
    <row r="7" spans="1:17" ht="45" customHeight="1" thickBot="1">
      <c r="A7" s="113" t="s">
        <v>3</v>
      </c>
      <c r="C7" s="112" t="s">
        <v>187</v>
      </c>
      <c r="D7" s="112" t="s">
        <v>31</v>
      </c>
      <c r="E7" s="112" t="s">
        <v>31</v>
      </c>
      <c r="F7" s="112" t="s">
        <v>31</v>
      </c>
      <c r="G7" s="112" t="s">
        <v>31</v>
      </c>
      <c r="H7" s="112" t="s">
        <v>31</v>
      </c>
      <c r="I7" s="112" t="s">
        <v>31</v>
      </c>
      <c r="K7" s="112" t="s">
        <v>188</v>
      </c>
      <c r="L7" s="112" t="s">
        <v>32</v>
      </c>
      <c r="M7" s="112" t="s">
        <v>32</v>
      </c>
      <c r="N7" s="112" t="s">
        <v>32</v>
      </c>
      <c r="O7" s="112" t="s">
        <v>32</v>
      </c>
      <c r="P7" s="112" t="s">
        <v>32</v>
      </c>
      <c r="Q7" s="112" t="s">
        <v>32</v>
      </c>
    </row>
    <row r="8" spans="1:17" s="14" customFormat="1" ht="54.75" customHeight="1" thickBot="1">
      <c r="A8" s="112" t="s">
        <v>3</v>
      </c>
      <c r="C8" s="15" t="s">
        <v>6</v>
      </c>
      <c r="E8" s="15" t="s">
        <v>45</v>
      </c>
      <c r="G8" s="15" t="s">
        <v>46</v>
      </c>
      <c r="I8" s="15" t="s">
        <v>47</v>
      </c>
      <c r="K8" s="15" t="s">
        <v>6</v>
      </c>
      <c r="M8" s="15" t="s">
        <v>45</v>
      </c>
      <c r="O8" s="15" t="s">
        <v>46</v>
      </c>
      <c r="Q8" s="15" t="s">
        <v>47</v>
      </c>
    </row>
    <row r="9" spans="1:17" ht="34.5" customHeight="1">
      <c r="A9" s="11" t="s">
        <v>86</v>
      </c>
      <c r="C9" s="16">
        <v>4500000</v>
      </c>
      <c r="E9" s="16">
        <v>241285756500</v>
      </c>
      <c r="G9" s="16">
        <v>250466510466</v>
      </c>
      <c r="I9" s="16">
        <v>-9180753966</v>
      </c>
      <c r="K9" s="16">
        <v>4500000</v>
      </c>
      <c r="M9" s="16">
        <v>241285756500</v>
      </c>
      <c r="O9" s="16">
        <v>126004428515</v>
      </c>
      <c r="Q9" s="16">
        <v>115281327985</v>
      </c>
    </row>
    <row r="10" spans="1:17" ht="34.5" customHeight="1">
      <c r="A10" s="11" t="s">
        <v>103</v>
      </c>
      <c r="C10" s="16">
        <v>3920000</v>
      </c>
      <c r="E10" s="16">
        <v>133975514232</v>
      </c>
      <c r="G10" s="16">
        <v>84790064150</v>
      </c>
      <c r="I10" s="16">
        <v>49185450082</v>
      </c>
      <c r="K10" s="16">
        <v>3920000</v>
      </c>
      <c r="M10" s="16">
        <v>133975514232</v>
      </c>
      <c r="O10" s="16">
        <v>202150479660</v>
      </c>
      <c r="Q10" s="16">
        <v>-68174965428</v>
      </c>
    </row>
    <row r="11" spans="1:17" ht="34.5" customHeight="1">
      <c r="A11" s="11" t="s">
        <v>106</v>
      </c>
      <c r="C11" s="16">
        <v>7000000</v>
      </c>
      <c r="E11" s="16">
        <v>122536543500</v>
      </c>
      <c r="G11" s="16">
        <v>116552362500</v>
      </c>
      <c r="I11" s="16">
        <v>5984181000</v>
      </c>
      <c r="K11" s="16">
        <v>7000000</v>
      </c>
      <c r="M11" s="16">
        <v>122536543500</v>
      </c>
      <c r="O11" s="16">
        <v>84266919096</v>
      </c>
      <c r="Q11" s="16">
        <v>38269624404</v>
      </c>
    </row>
    <row r="12" spans="1:17" ht="34.5" customHeight="1">
      <c r="A12" s="11" t="s">
        <v>130</v>
      </c>
      <c r="C12" s="16">
        <v>1000000</v>
      </c>
      <c r="E12" s="16">
        <v>40398192000</v>
      </c>
      <c r="G12" s="16">
        <v>33661208463</v>
      </c>
      <c r="I12" s="16">
        <v>6736983537</v>
      </c>
      <c r="K12" s="16">
        <v>1000000</v>
      </c>
      <c r="M12" s="16">
        <v>40398192000</v>
      </c>
      <c r="O12" s="16">
        <v>33661208463</v>
      </c>
      <c r="Q12" s="16">
        <v>6736983537</v>
      </c>
    </row>
    <row r="13" spans="1:17" ht="34.5" customHeight="1">
      <c r="A13" s="11" t="s">
        <v>89</v>
      </c>
      <c r="C13" s="16">
        <v>2600000</v>
      </c>
      <c r="E13" s="16">
        <v>140856885000</v>
      </c>
      <c r="G13" s="16">
        <v>131472911850</v>
      </c>
      <c r="I13" s="16">
        <v>9383973150</v>
      </c>
      <c r="K13" s="16">
        <v>2600000</v>
      </c>
      <c r="M13" s="16">
        <v>140856885000</v>
      </c>
      <c r="O13" s="16">
        <v>146976857660</v>
      </c>
      <c r="Q13" s="16">
        <v>-6119972660</v>
      </c>
    </row>
    <row r="14" spans="1:17" ht="34.5" customHeight="1">
      <c r="A14" s="11" t="s">
        <v>171</v>
      </c>
      <c r="C14" s="16">
        <v>800000</v>
      </c>
      <c r="E14" s="16">
        <v>7920590400</v>
      </c>
      <c r="G14" s="16">
        <v>8018440052</v>
      </c>
      <c r="I14" s="16">
        <v>-97849652</v>
      </c>
      <c r="K14" s="16">
        <v>800000</v>
      </c>
      <c r="M14" s="16">
        <v>7920590400</v>
      </c>
      <c r="O14" s="16">
        <v>8018440052</v>
      </c>
      <c r="Q14" s="16">
        <v>-97849652</v>
      </c>
    </row>
    <row r="15" spans="1:17" ht="34.5" customHeight="1">
      <c r="A15" s="11" t="s">
        <v>126</v>
      </c>
      <c r="C15" s="16">
        <v>1000000</v>
      </c>
      <c r="E15" s="16">
        <v>26322444000</v>
      </c>
      <c r="G15" s="16">
        <v>-8256529272</v>
      </c>
      <c r="I15" s="16">
        <v>34578973272</v>
      </c>
      <c r="K15" s="16">
        <v>1000000</v>
      </c>
      <c r="M15" s="16">
        <v>26322444000</v>
      </c>
      <c r="O15" s="16">
        <v>57261222840</v>
      </c>
      <c r="Q15" s="16">
        <v>-30938778840</v>
      </c>
    </row>
    <row r="16" spans="1:17" ht="34.5" customHeight="1">
      <c r="A16" s="11" t="s">
        <v>137</v>
      </c>
      <c r="C16" s="16">
        <v>1486666</v>
      </c>
      <c r="E16" s="16">
        <v>24047092528</v>
      </c>
      <c r="G16" s="16">
        <v>28784025464</v>
      </c>
      <c r="I16" s="16">
        <v>-4736932935</v>
      </c>
      <c r="K16" s="16">
        <v>1486666</v>
      </c>
      <c r="M16" s="16">
        <v>24047092528</v>
      </c>
      <c r="O16" s="16">
        <v>37220439301</v>
      </c>
      <c r="Q16" s="16">
        <v>-13173346772</v>
      </c>
    </row>
    <row r="17" spans="1:17" ht="34.5" customHeight="1">
      <c r="A17" s="11" t="s">
        <v>87</v>
      </c>
      <c r="C17" s="16">
        <v>3450000</v>
      </c>
      <c r="E17" s="16">
        <v>76854478725</v>
      </c>
      <c r="G17" s="16">
        <v>69495999600</v>
      </c>
      <c r="I17" s="16">
        <v>7358479125</v>
      </c>
      <c r="K17" s="16">
        <v>3450000</v>
      </c>
      <c r="M17" s="16">
        <v>76854478725</v>
      </c>
      <c r="O17" s="16">
        <v>69495999600</v>
      </c>
      <c r="Q17" s="16">
        <v>7358479125</v>
      </c>
    </row>
    <row r="18" spans="1:17" ht="34.5" customHeight="1">
      <c r="A18" s="11" t="s">
        <v>85</v>
      </c>
      <c r="C18" s="16">
        <v>1200000</v>
      </c>
      <c r="E18" s="16">
        <v>121313862000</v>
      </c>
      <c r="G18" s="16">
        <v>110843918182</v>
      </c>
      <c r="I18" s="16">
        <v>10469943818</v>
      </c>
      <c r="K18" s="16">
        <v>1200000</v>
      </c>
      <c r="M18" s="16">
        <v>121313862000</v>
      </c>
      <c r="O18" s="16">
        <v>121642524203</v>
      </c>
      <c r="Q18" s="16">
        <v>-328662203</v>
      </c>
    </row>
    <row r="19" spans="1:17" ht="34.5" customHeight="1">
      <c r="A19" s="11" t="s">
        <v>138</v>
      </c>
      <c r="C19" s="16">
        <v>3700000</v>
      </c>
      <c r="E19" s="16">
        <v>58369621950</v>
      </c>
      <c r="G19" s="16">
        <v>63665920350</v>
      </c>
      <c r="I19" s="16">
        <v>-5296298400</v>
      </c>
      <c r="K19" s="16">
        <v>3700000</v>
      </c>
      <c r="M19" s="16">
        <v>58369621950</v>
      </c>
      <c r="O19" s="16">
        <v>98510815329</v>
      </c>
      <c r="Q19" s="16">
        <v>-40141193379</v>
      </c>
    </row>
    <row r="20" spans="1:17" ht="34.5" customHeight="1">
      <c r="A20" s="11" t="s">
        <v>95</v>
      </c>
      <c r="C20" s="16">
        <v>9481481</v>
      </c>
      <c r="E20" s="16">
        <v>170405196679</v>
      </c>
      <c r="G20" s="16">
        <v>167817952767</v>
      </c>
      <c r="I20" s="16">
        <v>2587243912</v>
      </c>
      <c r="K20" s="16">
        <v>9481481</v>
      </c>
      <c r="M20" s="16">
        <v>170405196679</v>
      </c>
      <c r="O20" s="16">
        <v>181176434003</v>
      </c>
      <c r="Q20" s="16">
        <v>-10771237323</v>
      </c>
    </row>
    <row r="21" spans="1:17" ht="34.5" customHeight="1">
      <c r="A21" s="11" t="s">
        <v>169</v>
      </c>
      <c r="C21" s="16">
        <v>650000</v>
      </c>
      <c r="E21" s="16">
        <v>9291385350</v>
      </c>
      <c r="G21" s="16">
        <v>12279537845</v>
      </c>
      <c r="I21" s="16">
        <v>-2988152495</v>
      </c>
      <c r="K21" s="16">
        <v>650000</v>
      </c>
      <c r="M21" s="16">
        <v>9291385350</v>
      </c>
      <c r="O21" s="16">
        <v>12279537845</v>
      </c>
      <c r="Q21" s="16">
        <v>-2988152495</v>
      </c>
    </row>
    <row r="22" spans="1:17" ht="34.5" customHeight="1">
      <c r="A22" s="11" t="s">
        <v>101</v>
      </c>
      <c r="C22" s="16">
        <v>42000000</v>
      </c>
      <c r="E22" s="16">
        <v>220858029000</v>
      </c>
      <c r="G22" s="16">
        <v>229127121749</v>
      </c>
      <c r="I22" s="16">
        <v>-8269092749</v>
      </c>
      <c r="K22" s="16">
        <v>42000000</v>
      </c>
      <c r="M22" s="16">
        <v>220858029000</v>
      </c>
      <c r="O22" s="16">
        <v>158038862751</v>
      </c>
      <c r="Q22" s="16">
        <v>62819166249</v>
      </c>
    </row>
    <row r="23" spans="1:17" ht="34.5" customHeight="1">
      <c r="A23" s="11" t="s">
        <v>128</v>
      </c>
      <c r="C23" s="16">
        <v>1000000</v>
      </c>
      <c r="E23" s="16">
        <v>99727072200</v>
      </c>
      <c r="G23" s="16">
        <v>109985910774</v>
      </c>
      <c r="I23" s="16">
        <v>-10258838574</v>
      </c>
      <c r="K23" s="16">
        <v>1000000</v>
      </c>
      <c r="M23" s="16">
        <v>99727072200</v>
      </c>
      <c r="O23" s="16">
        <v>141875567459</v>
      </c>
      <c r="Q23" s="16">
        <v>-42148495259</v>
      </c>
    </row>
    <row r="24" spans="1:17" ht="34.5" customHeight="1">
      <c r="A24" s="11" t="s">
        <v>92</v>
      </c>
      <c r="C24" s="16">
        <v>19000000</v>
      </c>
      <c r="E24" s="16">
        <v>394359516000</v>
      </c>
      <c r="G24" s="16">
        <v>392171238609</v>
      </c>
      <c r="I24" s="16">
        <v>2188277391</v>
      </c>
      <c r="K24" s="16">
        <v>19000000</v>
      </c>
      <c r="M24" s="16">
        <v>394359516000</v>
      </c>
      <c r="O24" s="16">
        <v>327817493326</v>
      </c>
      <c r="Q24" s="16">
        <v>66542022674</v>
      </c>
    </row>
    <row r="25" spans="1:17" ht="34.5" customHeight="1">
      <c r="A25" s="11" t="s">
        <v>97</v>
      </c>
      <c r="C25" s="16">
        <v>0</v>
      </c>
      <c r="E25" s="16">
        <v>0</v>
      </c>
      <c r="G25" s="16">
        <v>0</v>
      </c>
      <c r="I25" s="16">
        <v>0</v>
      </c>
      <c r="K25" s="16">
        <v>1400000</v>
      </c>
      <c r="M25" s="16">
        <v>262652662440</v>
      </c>
      <c r="O25" s="16">
        <v>164767862127</v>
      </c>
      <c r="Q25" s="16">
        <v>97884800313</v>
      </c>
    </row>
    <row r="26" spans="1:17" ht="38.25" customHeight="1" thickBot="1">
      <c r="C26" s="12">
        <f>SUM(C9:C25)</f>
        <v>102788147</v>
      </c>
      <c r="D26" s="12">
        <f t="shared" ref="D26:P26" si="0">SUM(D9:D25)</f>
        <v>0</v>
      </c>
      <c r="E26" s="12">
        <f>SUM(E9:E25)</f>
        <v>1888522180064</v>
      </c>
      <c r="F26" s="12">
        <f t="shared" si="0"/>
        <v>0</v>
      </c>
      <c r="G26" s="12">
        <f>SUM(G9:G25)</f>
        <v>1800876593549</v>
      </c>
      <c r="H26" s="12">
        <f t="shared" si="0"/>
        <v>0</v>
      </c>
      <c r="I26" s="12">
        <f>SUM(I9:I25)</f>
        <v>87645586516</v>
      </c>
      <c r="J26" s="12">
        <f t="shared" si="0"/>
        <v>0</v>
      </c>
      <c r="K26" s="12">
        <f>SUM(K9:K25)</f>
        <v>104188147</v>
      </c>
      <c r="L26" s="12">
        <f t="shared" si="0"/>
        <v>0</v>
      </c>
      <c r="M26" s="12">
        <f>SUM(M9:M25)</f>
        <v>2151174842504</v>
      </c>
      <c r="N26" s="12">
        <f t="shared" si="0"/>
        <v>0</v>
      </c>
      <c r="O26" s="12">
        <f>SUM(O9:O25)</f>
        <v>1971165092230</v>
      </c>
      <c r="P26" s="12">
        <f t="shared" si="0"/>
        <v>0</v>
      </c>
      <c r="Q26" s="12">
        <f>SUM(Q9:Q25)</f>
        <v>180009750276</v>
      </c>
    </row>
    <row r="27" spans="1:17" ht="38.25" customHeight="1" thickTop="1">
      <c r="M27" s="52"/>
    </row>
    <row r="28" spans="1:17" ht="38.25" customHeight="1">
      <c r="M28" s="52"/>
    </row>
    <row r="29" spans="1:17" ht="38.25" customHeight="1">
      <c r="M29" s="52"/>
    </row>
    <row r="30" spans="1:17" ht="38.25" customHeight="1">
      <c r="M30" s="52"/>
    </row>
    <row r="31" spans="1:17" ht="38.25" customHeight="1">
      <c r="M31" s="52"/>
    </row>
    <row r="32" spans="1:17" ht="38.25" customHeight="1">
      <c r="M32" s="52"/>
    </row>
    <row r="33" spans="13:13" ht="38.25" customHeight="1">
      <c r="M33" s="52"/>
    </row>
    <row r="34" spans="13:13" ht="38.25" customHeight="1">
      <c r="M34" s="52"/>
    </row>
    <row r="35" spans="13:13" ht="38.25" customHeight="1">
      <c r="M35" s="52"/>
    </row>
    <row r="36" spans="13:13" ht="38.25" customHeight="1">
      <c r="M36" s="52"/>
    </row>
    <row r="37" spans="13:13" ht="38.25" customHeight="1"/>
    <row r="38" spans="13:13" ht="38.25" customHeight="1"/>
    <row r="39" spans="13:13" ht="38.25" customHeight="1"/>
    <row r="40" spans="13:13" ht="38.25" customHeight="1"/>
    <row r="41" spans="13:13" ht="38.25" customHeight="1"/>
    <row r="42" spans="13:13" ht="38.25" customHeight="1"/>
    <row r="43" spans="13:13" ht="38.25" customHeight="1"/>
  </sheetData>
  <sortState ref="A8:Q36">
    <sortCondition descending="1" ref="Q8:Q36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7"/>
  <sheetViews>
    <sheetView rightToLeft="1" view="pageBreakPreview" topLeftCell="A43" zoomScale="40" zoomScaleNormal="100" zoomScaleSheetLayoutView="40" workbookViewId="0">
      <selection activeCell="S58" sqref="S58"/>
    </sheetView>
  </sheetViews>
  <sheetFormatPr defaultColWidth="9.140625" defaultRowHeight="27.75"/>
  <cols>
    <col min="1" max="1" width="55.140625" style="19" customWidth="1"/>
    <col min="2" max="2" width="1" style="19" customWidth="1"/>
    <col min="3" max="3" width="35.85546875" style="19" bestFit="1" customWidth="1"/>
    <col min="4" max="4" width="1" style="19" customWidth="1"/>
    <col min="5" max="5" width="45.5703125" style="19" bestFit="1" customWidth="1"/>
    <col min="6" max="6" width="1" style="19" customWidth="1"/>
    <col min="7" max="7" width="39.85546875" style="19" bestFit="1" customWidth="1"/>
    <col min="8" max="8" width="1" style="19" customWidth="1"/>
    <col min="9" max="9" width="43.7109375" style="19" bestFit="1" customWidth="1"/>
    <col min="10" max="10" width="1" style="19" customWidth="1"/>
    <col min="11" max="11" width="17.140625" style="23" bestFit="1" customWidth="1"/>
    <col min="12" max="12" width="1" style="19" customWidth="1"/>
    <col min="13" max="13" width="39.85546875" style="19" bestFit="1" customWidth="1"/>
    <col min="14" max="14" width="1" style="19" customWidth="1"/>
    <col min="15" max="15" width="40.85546875" style="19" bestFit="1" customWidth="1"/>
    <col min="16" max="16" width="1.5703125" style="19" customWidth="1"/>
    <col min="17" max="17" width="44" style="19" customWidth="1"/>
    <col min="18" max="18" width="1" style="19" customWidth="1"/>
    <col min="19" max="19" width="42" style="19" customWidth="1"/>
    <col min="20" max="20" width="1" style="19" customWidth="1"/>
    <col min="21" max="21" width="17.140625" style="23" bestFit="1" customWidth="1"/>
    <col min="22" max="22" width="1" style="19" customWidth="1"/>
    <col min="23" max="23" width="9.140625" style="19" customWidth="1"/>
    <col min="24" max="16384" width="9.140625" style="19"/>
  </cols>
  <sheetData>
    <row r="2" spans="1:21" s="88" customFormat="1" ht="78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s="88" customFormat="1" ht="78">
      <c r="A3" s="120" t="s">
        <v>29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s="88" customFormat="1" ht="78">
      <c r="A4" s="120" t="str">
        <f>'درآمد ناشی از تغییر قیمت اوراق '!A4:Q4</f>
        <v>برای ماه منتهی به 1399/08/30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s="25" customFormat="1" ht="36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s="82" customFormat="1" ht="53.25">
      <c r="A6" s="123" t="s">
        <v>81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U6" s="89"/>
    </row>
    <row r="7" spans="1:21" ht="40.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21" s="82" customFormat="1" ht="46.5" customHeight="1" thickBot="1">
      <c r="A8" s="121" t="s">
        <v>3</v>
      </c>
      <c r="C8" s="122" t="s">
        <v>180</v>
      </c>
      <c r="D8" s="122" t="s">
        <v>31</v>
      </c>
      <c r="E8" s="122" t="s">
        <v>31</v>
      </c>
      <c r="F8" s="122" t="s">
        <v>31</v>
      </c>
      <c r="G8" s="122" t="s">
        <v>31</v>
      </c>
      <c r="H8" s="122" t="s">
        <v>31</v>
      </c>
      <c r="I8" s="122" t="s">
        <v>31</v>
      </c>
      <c r="J8" s="122" t="s">
        <v>31</v>
      </c>
      <c r="K8" s="122" t="s">
        <v>31</v>
      </c>
      <c r="M8" s="122" t="s">
        <v>176</v>
      </c>
      <c r="N8" s="122" t="s">
        <v>32</v>
      </c>
      <c r="O8" s="122" t="s">
        <v>32</v>
      </c>
      <c r="P8" s="122" t="s">
        <v>32</v>
      </c>
      <c r="Q8" s="122" t="s">
        <v>32</v>
      </c>
      <c r="R8" s="122" t="s">
        <v>32</v>
      </c>
      <c r="S8" s="122" t="s">
        <v>32</v>
      </c>
      <c r="T8" s="122" t="s">
        <v>32</v>
      </c>
      <c r="U8" s="122" t="s">
        <v>32</v>
      </c>
    </row>
    <row r="9" spans="1:21" s="83" customFormat="1" ht="63" customHeight="1" thickBot="1">
      <c r="A9" s="122" t="s">
        <v>3</v>
      </c>
      <c r="C9" s="84" t="s">
        <v>49</v>
      </c>
      <c r="E9" s="84" t="s">
        <v>50</v>
      </c>
      <c r="G9" s="84" t="s">
        <v>51</v>
      </c>
      <c r="I9" s="84" t="s">
        <v>22</v>
      </c>
      <c r="K9" s="84" t="s">
        <v>52</v>
      </c>
      <c r="M9" s="84" t="s">
        <v>49</v>
      </c>
      <c r="O9" s="84" t="s">
        <v>50</v>
      </c>
      <c r="Q9" s="84" t="s">
        <v>51</v>
      </c>
      <c r="S9" s="84" t="s">
        <v>22</v>
      </c>
      <c r="U9" s="84" t="s">
        <v>52</v>
      </c>
    </row>
    <row r="10" spans="1:21" s="78" customFormat="1" ht="51" customHeight="1">
      <c r="A10" s="73" t="s">
        <v>128</v>
      </c>
      <c r="B10" s="69"/>
      <c r="C10" s="77">
        <v>0</v>
      </c>
      <c r="D10" s="69"/>
      <c r="E10" s="77">
        <v>-10258838574</v>
      </c>
      <c r="F10" s="69"/>
      <c r="G10" s="77">
        <v>-6922353194</v>
      </c>
      <c r="H10" s="69"/>
      <c r="I10" s="77">
        <v>-17181191768</v>
      </c>
      <c r="J10" s="69"/>
      <c r="K10" s="69" t="s">
        <v>189</v>
      </c>
      <c r="L10" s="69"/>
      <c r="M10" s="77">
        <v>0</v>
      </c>
      <c r="N10" s="69"/>
      <c r="O10" s="77">
        <v>-42148495259</v>
      </c>
      <c r="P10" s="69"/>
      <c r="Q10" s="77">
        <v>-6837157758</v>
      </c>
      <c r="R10" s="69"/>
      <c r="S10" s="77">
        <v>-48985653017</v>
      </c>
      <c r="T10" s="69"/>
      <c r="U10" s="69" t="s">
        <v>190</v>
      </c>
    </row>
    <row r="11" spans="1:21" s="78" customFormat="1" ht="51" customHeight="1">
      <c r="A11" s="73" t="s">
        <v>103</v>
      </c>
      <c r="B11" s="69"/>
      <c r="C11" s="77">
        <v>0</v>
      </c>
      <c r="D11" s="69"/>
      <c r="E11" s="77">
        <v>49185450082</v>
      </c>
      <c r="F11" s="69"/>
      <c r="G11" s="77">
        <v>-42702326221</v>
      </c>
      <c r="H11" s="69"/>
      <c r="I11" s="77">
        <v>6483123861</v>
      </c>
      <c r="J11" s="69"/>
      <c r="K11" s="69" t="s">
        <v>191</v>
      </c>
      <c r="L11" s="69"/>
      <c r="M11" s="77">
        <v>2864289474</v>
      </c>
      <c r="N11" s="69"/>
      <c r="O11" s="77">
        <v>-68174965428</v>
      </c>
      <c r="P11" s="69"/>
      <c r="Q11" s="77">
        <v>-48955779155</v>
      </c>
      <c r="R11" s="69"/>
      <c r="S11" s="77">
        <v>-114266455109</v>
      </c>
      <c r="T11" s="69"/>
      <c r="U11" s="69" t="s">
        <v>192</v>
      </c>
    </row>
    <row r="12" spans="1:21" s="78" customFormat="1" ht="51" customHeight="1">
      <c r="A12" s="73" t="s">
        <v>109</v>
      </c>
      <c r="B12" s="69"/>
      <c r="C12" s="77">
        <v>0</v>
      </c>
      <c r="D12" s="69"/>
      <c r="E12" s="77">
        <v>47588486751</v>
      </c>
      <c r="F12" s="69"/>
      <c r="G12" s="77">
        <v>-51528489635</v>
      </c>
      <c r="H12" s="69"/>
      <c r="I12" s="77">
        <v>-3940002884</v>
      </c>
      <c r="J12" s="69"/>
      <c r="K12" s="69" t="s">
        <v>193</v>
      </c>
      <c r="L12" s="69"/>
      <c r="M12" s="77">
        <v>0</v>
      </c>
      <c r="N12" s="69"/>
      <c r="O12" s="77">
        <v>0</v>
      </c>
      <c r="P12" s="69"/>
      <c r="Q12" s="77">
        <v>35306368660</v>
      </c>
      <c r="R12" s="69"/>
      <c r="S12" s="77">
        <v>35306368660</v>
      </c>
      <c r="T12" s="69"/>
      <c r="U12" s="69" t="s">
        <v>194</v>
      </c>
    </row>
    <row r="13" spans="1:21" s="78" customFormat="1" ht="51" customHeight="1">
      <c r="A13" s="73" t="s">
        <v>101</v>
      </c>
      <c r="B13" s="69"/>
      <c r="C13" s="77">
        <v>0</v>
      </c>
      <c r="D13" s="69"/>
      <c r="E13" s="77">
        <v>-8269092749</v>
      </c>
      <c r="F13" s="69"/>
      <c r="G13" s="77">
        <v>3954915890</v>
      </c>
      <c r="H13" s="69"/>
      <c r="I13" s="77">
        <v>-4314176859</v>
      </c>
      <c r="J13" s="69"/>
      <c r="K13" s="69" t="s">
        <v>195</v>
      </c>
      <c r="L13" s="69"/>
      <c r="M13" s="77">
        <v>364000000</v>
      </c>
      <c r="N13" s="69"/>
      <c r="O13" s="77">
        <v>62819166249</v>
      </c>
      <c r="P13" s="69"/>
      <c r="Q13" s="77">
        <v>53135006186</v>
      </c>
      <c r="R13" s="69"/>
      <c r="S13" s="77">
        <v>116318172435</v>
      </c>
      <c r="T13" s="69"/>
      <c r="U13" s="69" t="s">
        <v>196</v>
      </c>
    </row>
    <row r="14" spans="1:21" s="78" customFormat="1" ht="51" customHeight="1">
      <c r="A14" s="73" t="s">
        <v>99</v>
      </c>
      <c r="B14" s="69"/>
      <c r="C14" s="77">
        <v>0</v>
      </c>
      <c r="D14" s="69"/>
      <c r="E14" s="77">
        <v>-17932244640</v>
      </c>
      <c r="F14" s="69"/>
      <c r="G14" s="77">
        <v>16197563129</v>
      </c>
      <c r="H14" s="69"/>
      <c r="I14" s="77">
        <v>-1734681511</v>
      </c>
      <c r="J14" s="69"/>
      <c r="K14" s="69" t="s">
        <v>197</v>
      </c>
      <c r="L14" s="69"/>
      <c r="M14" s="77">
        <v>0</v>
      </c>
      <c r="N14" s="69"/>
      <c r="O14" s="77">
        <v>0</v>
      </c>
      <c r="P14" s="69"/>
      <c r="Q14" s="77">
        <v>16197563129</v>
      </c>
      <c r="R14" s="69"/>
      <c r="S14" s="77">
        <v>16197563129</v>
      </c>
      <c r="T14" s="69"/>
      <c r="U14" s="69" t="s">
        <v>198</v>
      </c>
    </row>
    <row r="15" spans="1:21" s="78" customFormat="1" ht="51" customHeight="1">
      <c r="A15" s="73" t="s">
        <v>86</v>
      </c>
      <c r="B15" s="69"/>
      <c r="C15" s="77">
        <v>0</v>
      </c>
      <c r="D15" s="69"/>
      <c r="E15" s="77">
        <v>-9180753966</v>
      </c>
      <c r="F15" s="69"/>
      <c r="G15" s="77">
        <v>10926306071</v>
      </c>
      <c r="H15" s="69"/>
      <c r="I15" s="77">
        <v>1745552105</v>
      </c>
      <c r="J15" s="69"/>
      <c r="K15" s="69" t="s">
        <v>199</v>
      </c>
      <c r="L15" s="69"/>
      <c r="M15" s="77">
        <v>1200000000</v>
      </c>
      <c r="N15" s="69"/>
      <c r="O15" s="77">
        <v>115281327985</v>
      </c>
      <c r="P15" s="69"/>
      <c r="Q15" s="77">
        <v>62151593663</v>
      </c>
      <c r="R15" s="69"/>
      <c r="S15" s="77">
        <v>178632921648</v>
      </c>
      <c r="T15" s="69"/>
      <c r="U15" s="69" t="s">
        <v>200</v>
      </c>
    </row>
    <row r="16" spans="1:21" s="78" customFormat="1" ht="51" customHeight="1">
      <c r="A16" s="73" t="s">
        <v>92</v>
      </c>
      <c r="B16" s="69"/>
      <c r="C16" s="77">
        <v>0</v>
      </c>
      <c r="D16" s="69"/>
      <c r="E16" s="77">
        <v>2188277391</v>
      </c>
      <c r="F16" s="69"/>
      <c r="G16" s="77">
        <v>3201522940</v>
      </c>
      <c r="H16" s="69"/>
      <c r="I16" s="77">
        <v>5389800331</v>
      </c>
      <c r="J16" s="69"/>
      <c r="K16" s="69" t="s">
        <v>201</v>
      </c>
      <c r="L16" s="69"/>
      <c r="M16" s="77">
        <v>10388098318</v>
      </c>
      <c r="N16" s="69"/>
      <c r="O16" s="77">
        <v>66542022674</v>
      </c>
      <c r="P16" s="69"/>
      <c r="Q16" s="77">
        <v>63289902169</v>
      </c>
      <c r="R16" s="69"/>
      <c r="S16" s="77">
        <v>140220023161</v>
      </c>
      <c r="T16" s="69"/>
      <c r="U16" s="69" t="s">
        <v>202</v>
      </c>
    </row>
    <row r="17" spans="1:21" s="78" customFormat="1" ht="51" customHeight="1">
      <c r="A17" s="73" t="s">
        <v>87</v>
      </c>
      <c r="B17" s="69"/>
      <c r="C17" s="77">
        <v>0</v>
      </c>
      <c r="D17" s="69"/>
      <c r="E17" s="77">
        <v>7358479125</v>
      </c>
      <c r="F17" s="69"/>
      <c r="G17" s="77">
        <v>517803</v>
      </c>
      <c r="H17" s="69"/>
      <c r="I17" s="77">
        <v>7358996928</v>
      </c>
      <c r="J17" s="69"/>
      <c r="K17" s="69" t="s">
        <v>203</v>
      </c>
      <c r="L17" s="69"/>
      <c r="M17" s="77">
        <v>0</v>
      </c>
      <c r="N17" s="69"/>
      <c r="O17" s="77">
        <v>7358479125</v>
      </c>
      <c r="P17" s="69"/>
      <c r="Q17" s="77">
        <v>2989587512</v>
      </c>
      <c r="R17" s="69"/>
      <c r="S17" s="77">
        <v>10348066637</v>
      </c>
      <c r="T17" s="69"/>
      <c r="U17" s="69" t="s">
        <v>204</v>
      </c>
    </row>
    <row r="18" spans="1:21" s="78" customFormat="1" ht="51" customHeight="1">
      <c r="A18" s="73" t="s">
        <v>100</v>
      </c>
      <c r="B18" s="69"/>
      <c r="C18" s="77">
        <v>0</v>
      </c>
      <c r="D18" s="69"/>
      <c r="E18" s="77">
        <v>-27250535399</v>
      </c>
      <c r="F18" s="69"/>
      <c r="G18" s="77">
        <v>23821489924</v>
      </c>
      <c r="H18" s="69"/>
      <c r="I18" s="77">
        <v>-3429045475</v>
      </c>
      <c r="J18" s="69"/>
      <c r="K18" s="69" t="s">
        <v>205</v>
      </c>
      <c r="L18" s="69"/>
      <c r="M18" s="77">
        <v>0</v>
      </c>
      <c r="N18" s="69"/>
      <c r="O18" s="77">
        <v>0</v>
      </c>
      <c r="P18" s="69"/>
      <c r="Q18" s="77">
        <v>23821489924</v>
      </c>
      <c r="R18" s="69"/>
      <c r="S18" s="77">
        <v>23821489924</v>
      </c>
      <c r="T18" s="69"/>
      <c r="U18" s="69" t="s">
        <v>146</v>
      </c>
    </row>
    <row r="19" spans="1:21" s="78" customFormat="1" ht="51" customHeight="1">
      <c r="A19" s="73" t="s">
        <v>126</v>
      </c>
      <c r="B19" s="69"/>
      <c r="C19" s="77">
        <v>0</v>
      </c>
      <c r="D19" s="69"/>
      <c r="E19" s="77">
        <v>34578973272</v>
      </c>
      <c r="F19" s="69"/>
      <c r="G19" s="77">
        <v>-47230769141</v>
      </c>
      <c r="H19" s="69"/>
      <c r="I19" s="77">
        <v>-12651795869</v>
      </c>
      <c r="J19" s="69"/>
      <c r="K19" s="69" t="s">
        <v>206</v>
      </c>
      <c r="L19" s="69"/>
      <c r="M19" s="77">
        <v>1387832700</v>
      </c>
      <c r="N19" s="69"/>
      <c r="O19" s="77">
        <v>-30938778840</v>
      </c>
      <c r="P19" s="69"/>
      <c r="Q19" s="77">
        <v>-60940690005</v>
      </c>
      <c r="R19" s="69"/>
      <c r="S19" s="77">
        <v>-90491636145</v>
      </c>
      <c r="T19" s="69"/>
      <c r="U19" s="69" t="s">
        <v>207</v>
      </c>
    </row>
    <row r="20" spans="1:21" s="78" customFormat="1" ht="51" customHeight="1">
      <c r="A20" s="73" t="s">
        <v>147</v>
      </c>
      <c r="B20" s="69"/>
      <c r="C20" s="77">
        <v>0</v>
      </c>
      <c r="D20" s="69"/>
      <c r="E20" s="77">
        <v>6576471740</v>
      </c>
      <c r="F20" s="69"/>
      <c r="G20" s="77">
        <v>-15156360464</v>
      </c>
      <c r="H20" s="69"/>
      <c r="I20" s="77">
        <v>-8579888724</v>
      </c>
      <c r="J20" s="69"/>
      <c r="K20" s="69" t="s">
        <v>208</v>
      </c>
      <c r="L20" s="69"/>
      <c r="M20" s="77">
        <v>0</v>
      </c>
      <c r="N20" s="69"/>
      <c r="O20" s="77">
        <v>0</v>
      </c>
      <c r="P20" s="69"/>
      <c r="Q20" s="77">
        <v>-15156360464</v>
      </c>
      <c r="R20" s="69"/>
      <c r="S20" s="77">
        <v>-15156360464</v>
      </c>
      <c r="T20" s="69"/>
      <c r="U20" s="69" t="s">
        <v>209</v>
      </c>
    </row>
    <row r="21" spans="1:21" s="78" customFormat="1" ht="51" customHeight="1">
      <c r="A21" s="73" t="s">
        <v>137</v>
      </c>
      <c r="B21" s="69"/>
      <c r="C21" s="77">
        <v>0</v>
      </c>
      <c r="D21" s="69"/>
      <c r="E21" s="77">
        <v>-4736932935</v>
      </c>
      <c r="F21" s="69"/>
      <c r="G21" s="77">
        <v>-25035</v>
      </c>
      <c r="H21" s="69"/>
      <c r="I21" s="77">
        <v>-4736957970</v>
      </c>
      <c r="J21" s="69"/>
      <c r="K21" s="69" t="s">
        <v>210</v>
      </c>
      <c r="L21" s="69"/>
      <c r="M21" s="77">
        <v>0</v>
      </c>
      <c r="N21" s="69"/>
      <c r="O21" s="77">
        <v>-13173346772</v>
      </c>
      <c r="P21" s="69"/>
      <c r="Q21" s="77">
        <v>-871499764</v>
      </c>
      <c r="R21" s="69"/>
      <c r="S21" s="77">
        <v>-14044846536</v>
      </c>
      <c r="T21" s="69"/>
      <c r="U21" s="69" t="s">
        <v>211</v>
      </c>
    </row>
    <row r="22" spans="1:21" s="78" customFormat="1" ht="51" customHeight="1">
      <c r="A22" s="73" t="s">
        <v>95</v>
      </c>
      <c r="B22" s="69"/>
      <c r="C22" s="77">
        <v>0</v>
      </c>
      <c r="D22" s="69"/>
      <c r="E22" s="77">
        <v>2587243912</v>
      </c>
      <c r="F22" s="69"/>
      <c r="G22" s="77">
        <v>0</v>
      </c>
      <c r="H22" s="69"/>
      <c r="I22" s="77">
        <v>2587243912</v>
      </c>
      <c r="J22" s="69"/>
      <c r="K22" s="69" t="s">
        <v>212</v>
      </c>
      <c r="L22" s="69"/>
      <c r="M22" s="77">
        <v>137273338</v>
      </c>
      <c r="N22" s="69"/>
      <c r="O22" s="77">
        <v>-10771237323</v>
      </c>
      <c r="P22" s="69"/>
      <c r="Q22" s="77">
        <v>213740142501</v>
      </c>
      <c r="R22" s="69"/>
      <c r="S22" s="77">
        <v>203106178516</v>
      </c>
      <c r="T22" s="69"/>
      <c r="U22" s="69" t="s">
        <v>213</v>
      </c>
    </row>
    <row r="23" spans="1:21" s="78" customFormat="1" ht="51" customHeight="1">
      <c r="A23" s="73" t="s">
        <v>98</v>
      </c>
      <c r="B23" s="69"/>
      <c r="C23" s="77">
        <v>0</v>
      </c>
      <c r="D23" s="69"/>
      <c r="E23" s="77">
        <v>0</v>
      </c>
      <c r="F23" s="69"/>
      <c r="G23" s="77">
        <v>0</v>
      </c>
      <c r="H23" s="69"/>
      <c r="I23" s="77">
        <v>0</v>
      </c>
      <c r="J23" s="69"/>
      <c r="K23" s="69" t="s">
        <v>132</v>
      </c>
      <c r="L23" s="69"/>
      <c r="M23" s="77">
        <v>0</v>
      </c>
      <c r="N23" s="69"/>
      <c r="O23" s="77">
        <v>0</v>
      </c>
      <c r="P23" s="69"/>
      <c r="Q23" s="77">
        <v>39359640361</v>
      </c>
      <c r="R23" s="69"/>
      <c r="S23" s="77">
        <v>39359640361</v>
      </c>
      <c r="T23" s="69"/>
      <c r="U23" s="69" t="s">
        <v>214</v>
      </c>
    </row>
    <row r="24" spans="1:21" s="78" customFormat="1" ht="51" customHeight="1">
      <c r="A24" s="73" t="s">
        <v>90</v>
      </c>
      <c r="B24" s="69"/>
      <c r="C24" s="77">
        <v>0</v>
      </c>
      <c r="D24" s="69"/>
      <c r="E24" s="77">
        <v>0</v>
      </c>
      <c r="F24" s="69"/>
      <c r="G24" s="77">
        <v>0</v>
      </c>
      <c r="H24" s="69"/>
      <c r="I24" s="77">
        <v>0</v>
      </c>
      <c r="J24" s="69"/>
      <c r="K24" s="69" t="s">
        <v>132</v>
      </c>
      <c r="L24" s="69"/>
      <c r="M24" s="77">
        <v>0</v>
      </c>
      <c r="N24" s="69"/>
      <c r="O24" s="77">
        <v>0</v>
      </c>
      <c r="P24" s="69"/>
      <c r="Q24" s="77">
        <v>3278717940</v>
      </c>
      <c r="R24" s="69"/>
      <c r="S24" s="77">
        <v>3278717940</v>
      </c>
      <c r="T24" s="69"/>
      <c r="U24" s="69" t="s">
        <v>153</v>
      </c>
    </row>
    <row r="25" spans="1:21" s="78" customFormat="1" ht="51" customHeight="1">
      <c r="A25" s="73" t="s">
        <v>112</v>
      </c>
      <c r="B25" s="69"/>
      <c r="C25" s="77">
        <v>0</v>
      </c>
      <c r="D25" s="69"/>
      <c r="E25" s="77">
        <v>0</v>
      </c>
      <c r="F25" s="69"/>
      <c r="G25" s="77">
        <v>0</v>
      </c>
      <c r="H25" s="69"/>
      <c r="I25" s="77">
        <v>0</v>
      </c>
      <c r="J25" s="69"/>
      <c r="K25" s="69" t="s">
        <v>132</v>
      </c>
      <c r="L25" s="69"/>
      <c r="M25" s="77">
        <v>0</v>
      </c>
      <c r="N25" s="69"/>
      <c r="O25" s="77">
        <v>0</v>
      </c>
      <c r="P25" s="69"/>
      <c r="Q25" s="77">
        <v>80122657277</v>
      </c>
      <c r="R25" s="69"/>
      <c r="S25" s="77">
        <v>80122657277</v>
      </c>
      <c r="T25" s="69"/>
      <c r="U25" s="69" t="s">
        <v>215</v>
      </c>
    </row>
    <row r="26" spans="1:21" s="78" customFormat="1" ht="51" customHeight="1">
      <c r="A26" s="73" t="s">
        <v>121</v>
      </c>
      <c r="B26" s="69"/>
      <c r="C26" s="77">
        <v>0</v>
      </c>
      <c r="D26" s="69"/>
      <c r="E26" s="77">
        <v>0</v>
      </c>
      <c r="F26" s="69"/>
      <c r="G26" s="77">
        <v>0</v>
      </c>
      <c r="H26" s="69"/>
      <c r="I26" s="77">
        <v>0</v>
      </c>
      <c r="J26" s="69"/>
      <c r="K26" s="69" t="s">
        <v>132</v>
      </c>
      <c r="L26" s="69"/>
      <c r="M26" s="77">
        <v>0</v>
      </c>
      <c r="N26" s="69"/>
      <c r="O26" s="77">
        <v>0</v>
      </c>
      <c r="P26" s="69"/>
      <c r="Q26" s="77">
        <v>411860350</v>
      </c>
      <c r="R26" s="69"/>
      <c r="S26" s="77">
        <v>411860350</v>
      </c>
      <c r="T26" s="69"/>
      <c r="U26" s="69" t="s">
        <v>141</v>
      </c>
    </row>
    <row r="27" spans="1:21" s="78" customFormat="1" ht="51" customHeight="1">
      <c r="A27" s="73" t="s">
        <v>138</v>
      </c>
      <c r="B27" s="69"/>
      <c r="C27" s="77">
        <v>0</v>
      </c>
      <c r="D27" s="69"/>
      <c r="E27" s="77">
        <v>-5296298400</v>
      </c>
      <c r="F27" s="69"/>
      <c r="G27" s="77">
        <v>0</v>
      </c>
      <c r="H27" s="69"/>
      <c r="I27" s="77">
        <v>-5296298400</v>
      </c>
      <c r="J27" s="69"/>
      <c r="K27" s="69" t="s">
        <v>216</v>
      </c>
      <c r="L27" s="69"/>
      <c r="M27" s="77">
        <v>0</v>
      </c>
      <c r="N27" s="69"/>
      <c r="O27" s="77">
        <v>-40141193379</v>
      </c>
      <c r="P27" s="69"/>
      <c r="Q27" s="77">
        <v>-2819297377</v>
      </c>
      <c r="R27" s="69"/>
      <c r="S27" s="77">
        <v>-42960490756</v>
      </c>
      <c r="T27" s="69"/>
      <c r="U27" s="69" t="s">
        <v>217</v>
      </c>
    </row>
    <row r="28" spans="1:21" s="78" customFormat="1" ht="51" customHeight="1">
      <c r="A28" s="73" t="s">
        <v>88</v>
      </c>
      <c r="B28" s="69"/>
      <c r="C28" s="77">
        <v>0</v>
      </c>
      <c r="D28" s="69"/>
      <c r="E28" s="77">
        <v>0</v>
      </c>
      <c r="F28" s="69"/>
      <c r="G28" s="77">
        <v>0</v>
      </c>
      <c r="H28" s="69"/>
      <c r="I28" s="77">
        <v>0</v>
      </c>
      <c r="J28" s="69"/>
      <c r="K28" s="69" t="s">
        <v>132</v>
      </c>
      <c r="L28" s="69"/>
      <c r="M28" s="77">
        <v>0</v>
      </c>
      <c r="N28" s="69"/>
      <c r="O28" s="77">
        <v>0</v>
      </c>
      <c r="P28" s="69"/>
      <c r="Q28" s="77">
        <v>-503777346</v>
      </c>
      <c r="R28" s="69"/>
      <c r="S28" s="77">
        <v>-503777346</v>
      </c>
      <c r="T28" s="69"/>
      <c r="U28" s="69" t="s">
        <v>143</v>
      </c>
    </row>
    <row r="29" spans="1:21" s="78" customFormat="1" ht="51" customHeight="1">
      <c r="A29" s="73" t="s">
        <v>119</v>
      </c>
      <c r="B29" s="69"/>
      <c r="C29" s="77">
        <v>0</v>
      </c>
      <c r="D29" s="69"/>
      <c r="E29" s="77">
        <v>0</v>
      </c>
      <c r="F29" s="69"/>
      <c r="G29" s="77">
        <v>0</v>
      </c>
      <c r="H29" s="69"/>
      <c r="I29" s="77">
        <v>0</v>
      </c>
      <c r="J29" s="69"/>
      <c r="K29" s="69" t="s">
        <v>132</v>
      </c>
      <c r="L29" s="69"/>
      <c r="M29" s="77">
        <v>857142857</v>
      </c>
      <c r="N29" s="69"/>
      <c r="O29" s="77">
        <v>0</v>
      </c>
      <c r="P29" s="69"/>
      <c r="Q29" s="77">
        <v>49383992353</v>
      </c>
      <c r="R29" s="69"/>
      <c r="S29" s="77">
        <v>50241135210</v>
      </c>
      <c r="T29" s="69"/>
      <c r="U29" s="69" t="s">
        <v>218</v>
      </c>
    </row>
    <row r="30" spans="1:21" s="78" customFormat="1" ht="51" customHeight="1">
      <c r="A30" s="73" t="s">
        <v>181</v>
      </c>
      <c r="B30" s="69"/>
      <c r="C30" s="77">
        <v>0</v>
      </c>
      <c r="D30" s="69"/>
      <c r="E30" s="77">
        <v>0</v>
      </c>
      <c r="F30" s="69"/>
      <c r="G30" s="77">
        <v>0</v>
      </c>
      <c r="H30" s="69"/>
      <c r="I30" s="77">
        <v>0</v>
      </c>
      <c r="J30" s="69"/>
      <c r="K30" s="69" t="s">
        <v>132</v>
      </c>
      <c r="L30" s="69"/>
      <c r="M30" s="77">
        <v>0</v>
      </c>
      <c r="N30" s="69"/>
      <c r="O30" s="77">
        <v>0</v>
      </c>
      <c r="P30" s="69"/>
      <c r="Q30" s="77">
        <v>4396202</v>
      </c>
      <c r="R30" s="69"/>
      <c r="S30" s="77">
        <v>4396202</v>
      </c>
      <c r="T30" s="69"/>
      <c r="U30" s="69" t="s">
        <v>132</v>
      </c>
    </row>
    <row r="31" spans="1:21" s="78" customFormat="1" ht="51" customHeight="1">
      <c r="A31" s="73" t="s">
        <v>182</v>
      </c>
      <c r="B31" s="69"/>
      <c r="C31" s="77">
        <v>0</v>
      </c>
      <c r="D31" s="69"/>
      <c r="E31" s="77">
        <v>0</v>
      </c>
      <c r="F31" s="69"/>
      <c r="G31" s="77">
        <v>0</v>
      </c>
      <c r="H31" s="69"/>
      <c r="I31" s="77">
        <v>0</v>
      </c>
      <c r="J31" s="69"/>
      <c r="K31" s="69" t="s">
        <v>132</v>
      </c>
      <c r="L31" s="69"/>
      <c r="M31" s="77">
        <v>0</v>
      </c>
      <c r="N31" s="69"/>
      <c r="O31" s="77">
        <v>0</v>
      </c>
      <c r="P31" s="69"/>
      <c r="Q31" s="77">
        <v>30693102873</v>
      </c>
      <c r="R31" s="69"/>
      <c r="S31" s="77">
        <v>30693102873</v>
      </c>
      <c r="T31" s="69"/>
      <c r="U31" s="69" t="s">
        <v>154</v>
      </c>
    </row>
    <row r="32" spans="1:21" s="78" customFormat="1" ht="51" customHeight="1">
      <c r="A32" s="73" t="s">
        <v>127</v>
      </c>
      <c r="B32" s="69"/>
      <c r="C32" s="77">
        <v>0</v>
      </c>
      <c r="D32" s="69"/>
      <c r="E32" s="77">
        <v>0</v>
      </c>
      <c r="F32" s="69"/>
      <c r="G32" s="77">
        <v>0</v>
      </c>
      <c r="H32" s="69"/>
      <c r="I32" s="77">
        <v>0</v>
      </c>
      <c r="J32" s="69"/>
      <c r="K32" s="69" t="s">
        <v>132</v>
      </c>
      <c r="L32" s="69"/>
      <c r="M32" s="77">
        <v>0</v>
      </c>
      <c r="N32" s="69"/>
      <c r="O32" s="77">
        <v>0</v>
      </c>
      <c r="P32" s="69"/>
      <c r="Q32" s="77">
        <v>-4691298949</v>
      </c>
      <c r="R32" s="69"/>
      <c r="S32" s="77">
        <v>-4691298949</v>
      </c>
      <c r="T32" s="69"/>
      <c r="U32" s="69" t="s">
        <v>149</v>
      </c>
    </row>
    <row r="33" spans="1:21" s="78" customFormat="1" ht="51" customHeight="1">
      <c r="A33" s="73" t="s">
        <v>85</v>
      </c>
      <c r="B33" s="69"/>
      <c r="C33" s="77">
        <v>0</v>
      </c>
      <c r="D33" s="69"/>
      <c r="E33" s="77">
        <v>10469943818</v>
      </c>
      <c r="F33" s="69"/>
      <c r="G33" s="77">
        <v>0</v>
      </c>
      <c r="H33" s="69"/>
      <c r="I33" s="77">
        <v>10469943818</v>
      </c>
      <c r="J33" s="69"/>
      <c r="K33" s="69" t="s">
        <v>219</v>
      </c>
      <c r="L33" s="69"/>
      <c r="M33" s="77">
        <v>0</v>
      </c>
      <c r="N33" s="69"/>
      <c r="O33" s="77">
        <v>-328662203</v>
      </c>
      <c r="P33" s="69"/>
      <c r="Q33" s="77">
        <v>145745361849</v>
      </c>
      <c r="R33" s="69"/>
      <c r="S33" s="77">
        <v>145416699646</v>
      </c>
      <c r="T33" s="69"/>
      <c r="U33" s="69" t="s">
        <v>220</v>
      </c>
    </row>
    <row r="34" spans="1:21" s="78" customFormat="1" ht="51" customHeight="1">
      <c r="A34" s="73" t="s">
        <v>183</v>
      </c>
      <c r="B34" s="69"/>
      <c r="C34" s="77">
        <v>0</v>
      </c>
      <c r="D34" s="69"/>
      <c r="E34" s="77">
        <v>0</v>
      </c>
      <c r="F34" s="69"/>
      <c r="G34" s="77">
        <v>0</v>
      </c>
      <c r="H34" s="69"/>
      <c r="I34" s="77">
        <v>0</v>
      </c>
      <c r="J34" s="69"/>
      <c r="K34" s="69" t="s">
        <v>132</v>
      </c>
      <c r="L34" s="69"/>
      <c r="M34" s="77">
        <v>0</v>
      </c>
      <c r="N34" s="69"/>
      <c r="O34" s="77">
        <v>0</v>
      </c>
      <c r="P34" s="69"/>
      <c r="Q34" s="77">
        <v>209762</v>
      </c>
      <c r="R34" s="69"/>
      <c r="S34" s="77">
        <v>209762</v>
      </c>
      <c r="T34" s="69"/>
      <c r="U34" s="69" t="s">
        <v>132</v>
      </c>
    </row>
    <row r="35" spans="1:21" s="78" customFormat="1" ht="51" customHeight="1">
      <c r="A35" s="73" t="s">
        <v>118</v>
      </c>
      <c r="B35" s="69"/>
      <c r="C35" s="77">
        <v>0</v>
      </c>
      <c r="D35" s="69"/>
      <c r="E35" s="77">
        <v>0</v>
      </c>
      <c r="F35" s="69"/>
      <c r="G35" s="77">
        <v>0</v>
      </c>
      <c r="H35" s="69"/>
      <c r="I35" s="77">
        <v>0</v>
      </c>
      <c r="J35" s="69"/>
      <c r="K35" s="69" t="s">
        <v>132</v>
      </c>
      <c r="L35" s="69"/>
      <c r="M35" s="77">
        <v>0</v>
      </c>
      <c r="N35" s="69"/>
      <c r="O35" s="77">
        <v>0</v>
      </c>
      <c r="P35" s="69"/>
      <c r="Q35" s="77">
        <v>61806332601</v>
      </c>
      <c r="R35" s="69"/>
      <c r="S35" s="77">
        <v>61806332601</v>
      </c>
      <c r="T35" s="69"/>
      <c r="U35" s="69" t="s">
        <v>221</v>
      </c>
    </row>
    <row r="36" spans="1:21" s="78" customFormat="1" ht="51" customHeight="1">
      <c r="A36" s="73" t="s">
        <v>106</v>
      </c>
      <c r="B36" s="69"/>
      <c r="C36" s="77">
        <v>0</v>
      </c>
      <c r="D36" s="69"/>
      <c r="E36" s="77">
        <v>5984181000</v>
      </c>
      <c r="F36" s="69"/>
      <c r="G36" s="77">
        <v>0</v>
      </c>
      <c r="H36" s="69"/>
      <c r="I36" s="77">
        <v>5984181000</v>
      </c>
      <c r="J36" s="69"/>
      <c r="K36" s="69" t="s">
        <v>222</v>
      </c>
      <c r="L36" s="69"/>
      <c r="M36" s="77">
        <v>0</v>
      </c>
      <c r="N36" s="69"/>
      <c r="O36" s="77">
        <v>38269624404</v>
      </c>
      <c r="P36" s="69"/>
      <c r="Q36" s="77">
        <v>38457724854</v>
      </c>
      <c r="R36" s="69"/>
      <c r="S36" s="77">
        <v>76727349258</v>
      </c>
      <c r="T36" s="69"/>
      <c r="U36" s="69" t="s">
        <v>162</v>
      </c>
    </row>
    <row r="37" spans="1:21" s="78" customFormat="1" ht="51" customHeight="1">
      <c r="A37" s="73" t="s">
        <v>110</v>
      </c>
      <c r="B37" s="69"/>
      <c r="C37" s="77">
        <v>0</v>
      </c>
      <c r="D37" s="69"/>
      <c r="E37" s="77">
        <v>0</v>
      </c>
      <c r="F37" s="69"/>
      <c r="G37" s="77">
        <v>0</v>
      </c>
      <c r="H37" s="69"/>
      <c r="I37" s="77">
        <v>0</v>
      </c>
      <c r="J37" s="69"/>
      <c r="K37" s="69" t="s">
        <v>132</v>
      </c>
      <c r="L37" s="69"/>
      <c r="M37" s="77">
        <v>0</v>
      </c>
      <c r="N37" s="69"/>
      <c r="O37" s="77">
        <v>0</v>
      </c>
      <c r="P37" s="69"/>
      <c r="Q37" s="77">
        <v>22015105113</v>
      </c>
      <c r="R37" s="69"/>
      <c r="S37" s="77">
        <v>22015105113</v>
      </c>
      <c r="T37" s="69"/>
      <c r="U37" s="69" t="s">
        <v>223</v>
      </c>
    </row>
    <row r="38" spans="1:21" s="78" customFormat="1" ht="51" customHeight="1">
      <c r="A38" s="73" t="s">
        <v>96</v>
      </c>
      <c r="B38" s="69"/>
      <c r="C38" s="77">
        <v>0</v>
      </c>
      <c r="D38" s="69"/>
      <c r="E38" s="77">
        <v>0</v>
      </c>
      <c r="F38" s="69"/>
      <c r="G38" s="77">
        <v>0</v>
      </c>
      <c r="H38" s="69"/>
      <c r="I38" s="77">
        <v>0</v>
      </c>
      <c r="J38" s="69"/>
      <c r="K38" s="69" t="s">
        <v>132</v>
      </c>
      <c r="L38" s="69"/>
      <c r="M38" s="77">
        <v>0</v>
      </c>
      <c r="N38" s="69"/>
      <c r="O38" s="77">
        <v>0</v>
      </c>
      <c r="P38" s="69"/>
      <c r="Q38" s="77">
        <v>290624148509</v>
      </c>
      <c r="R38" s="69"/>
      <c r="S38" s="77">
        <v>290624148509</v>
      </c>
      <c r="T38" s="69"/>
      <c r="U38" s="69" t="s">
        <v>224</v>
      </c>
    </row>
    <row r="39" spans="1:21" s="78" customFormat="1" ht="51" customHeight="1">
      <c r="A39" s="73" t="s">
        <v>97</v>
      </c>
      <c r="B39" s="69"/>
      <c r="C39" s="77">
        <v>0</v>
      </c>
      <c r="D39" s="69"/>
      <c r="E39" s="77">
        <v>0</v>
      </c>
      <c r="F39" s="69"/>
      <c r="G39" s="77">
        <v>0</v>
      </c>
      <c r="H39" s="69"/>
      <c r="I39" s="77">
        <v>0</v>
      </c>
      <c r="J39" s="69"/>
      <c r="K39" s="69" t="s">
        <v>132</v>
      </c>
      <c r="L39" s="69"/>
      <c r="M39" s="77">
        <v>1954811715</v>
      </c>
      <c r="N39" s="69"/>
      <c r="O39" s="77">
        <v>97884800313</v>
      </c>
      <c r="P39" s="69"/>
      <c r="Q39" s="77">
        <v>24837795659</v>
      </c>
      <c r="R39" s="69"/>
      <c r="S39" s="77">
        <v>124677407687</v>
      </c>
      <c r="T39" s="69"/>
      <c r="U39" s="69" t="s">
        <v>225</v>
      </c>
    </row>
    <row r="40" spans="1:21" s="78" customFormat="1" ht="51" customHeight="1">
      <c r="A40" s="73" t="s">
        <v>111</v>
      </c>
      <c r="B40" s="69"/>
      <c r="C40" s="77">
        <v>0</v>
      </c>
      <c r="D40" s="69"/>
      <c r="E40" s="77">
        <v>0</v>
      </c>
      <c r="F40" s="69"/>
      <c r="G40" s="77">
        <v>0</v>
      </c>
      <c r="H40" s="69"/>
      <c r="I40" s="77">
        <v>0</v>
      </c>
      <c r="J40" s="69"/>
      <c r="K40" s="69" t="s">
        <v>132</v>
      </c>
      <c r="L40" s="69"/>
      <c r="M40" s="77">
        <v>0</v>
      </c>
      <c r="N40" s="69"/>
      <c r="O40" s="77">
        <v>0</v>
      </c>
      <c r="P40" s="69"/>
      <c r="Q40" s="77">
        <v>117164</v>
      </c>
      <c r="R40" s="69"/>
      <c r="S40" s="77">
        <v>117164</v>
      </c>
      <c r="T40" s="69"/>
      <c r="U40" s="69" t="s">
        <v>132</v>
      </c>
    </row>
    <row r="41" spans="1:21" s="78" customFormat="1" ht="51" customHeight="1">
      <c r="A41" s="73" t="s">
        <v>184</v>
      </c>
      <c r="B41" s="69"/>
      <c r="C41" s="77">
        <v>0</v>
      </c>
      <c r="D41" s="69"/>
      <c r="E41" s="77">
        <v>0</v>
      </c>
      <c r="F41" s="69"/>
      <c r="G41" s="77">
        <v>0</v>
      </c>
      <c r="H41" s="69"/>
      <c r="I41" s="77">
        <v>0</v>
      </c>
      <c r="J41" s="69"/>
      <c r="K41" s="69" t="s">
        <v>132</v>
      </c>
      <c r="L41" s="69"/>
      <c r="M41" s="77">
        <v>0</v>
      </c>
      <c r="N41" s="69"/>
      <c r="O41" s="77">
        <v>0</v>
      </c>
      <c r="P41" s="69"/>
      <c r="Q41" s="77">
        <v>2263687</v>
      </c>
      <c r="R41" s="69"/>
      <c r="S41" s="77">
        <v>2263687</v>
      </c>
      <c r="T41" s="69"/>
      <c r="U41" s="69" t="s">
        <v>132</v>
      </c>
    </row>
    <row r="42" spans="1:21" s="78" customFormat="1" ht="51" customHeight="1">
      <c r="A42" s="73" t="s">
        <v>185</v>
      </c>
      <c r="B42" s="69"/>
      <c r="C42" s="77">
        <v>0</v>
      </c>
      <c r="D42" s="69"/>
      <c r="E42" s="77">
        <v>0</v>
      </c>
      <c r="F42" s="69"/>
      <c r="G42" s="77">
        <v>0</v>
      </c>
      <c r="H42" s="69"/>
      <c r="I42" s="77">
        <v>0</v>
      </c>
      <c r="J42" s="69"/>
      <c r="K42" s="69" t="s">
        <v>132</v>
      </c>
      <c r="L42" s="69"/>
      <c r="M42" s="77">
        <v>0</v>
      </c>
      <c r="N42" s="69"/>
      <c r="O42" s="77">
        <v>0</v>
      </c>
      <c r="P42" s="69"/>
      <c r="Q42" s="77">
        <v>233530449</v>
      </c>
      <c r="R42" s="69"/>
      <c r="S42" s="77">
        <v>233530449</v>
      </c>
      <c r="T42" s="69"/>
      <c r="U42" s="69" t="s">
        <v>140</v>
      </c>
    </row>
    <row r="43" spans="1:21" s="78" customFormat="1" ht="51" customHeight="1">
      <c r="A43" s="73" t="s">
        <v>131</v>
      </c>
      <c r="B43" s="69"/>
      <c r="C43" s="77">
        <v>0</v>
      </c>
      <c r="D43" s="69"/>
      <c r="E43" s="77">
        <v>0</v>
      </c>
      <c r="F43" s="69"/>
      <c r="G43" s="77">
        <v>0</v>
      </c>
      <c r="H43" s="69"/>
      <c r="I43" s="77">
        <v>0</v>
      </c>
      <c r="J43" s="69"/>
      <c r="K43" s="69" t="s">
        <v>132</v>
      </c>
      <c r="L43" s="69"/>
      <c r="M43" s="77">
        <v>0</v>
      </c>
      <c r="N43" s="69"/>
      <c r="O43" s="77">
        <v>0</v>
      </c>
      <c r="P43" s="69"/>
      <c r="Q43" s="77">
        <v>118311216</v>
      </c>
      <c r="R43" s="69"/>
      <c r="S43" s="77">
        <v>118311216</v>
      </c>
      <c r="T43" s="69"/>
      <c r="U43" s="69" t="s">
        <v>140</v>
      </c>
    </row>
    <row r="44" spans="1:21" s="78" customFormat="1" ht="51" customHeight="1">
      <c r="A44" s="73" t="s">
        <v>93</v>
      </c>
      <c r="B44" s="69"/>
      <c r="C44" s="77">
        <v>0</v>
      </c>
      <c r="D44" s="69"/>
      <c r="E44" s="77">
        <v>0</v>
      </c>
      <c r="F44" s="69"/>
      <c r="G44" s="77">
        <v>0</v>
      </c>
      <c r="H44" s="69"/>
      <c r="I44" s="77">
        <v>0</v>
      </c>
      <c r="J44" s="69"/>
      <c r="K44" s="69" t="s">
        <v>132</v>
      </c>
      <c r="L44" s="69"/>
      <c r="M44" s="77">
        <v>0</v>
      </c>
      <c r="N44" s="69"/>
      <c r="O44" s="77">
        <v>0</v>
      </c>
      <c r="P44" s="69"/>
      <c r="Q44" s="77">
        <v>5857428226</v>
      </c>
      <c r="R44" s="69"/>
      <c r="S44" s="77">
        <v>5857428226</v>
      </c>
      <c r="T44" s="69"/>
      <c r="U44" s="69" t="s">
        <v>152</v>
      </c>
    </row>
    <row r="45" spans="1:21" s="78" customFormat="1" ht="51" customHeight="1">
      <c r="A45" s="73" t="s">
        <v>186</v>
      </c>
      <c r="B45" s="69"/>
      <c r="C45" s="77">
        <v>0</v>
      </c>
      <c r="D45" s="69"/>
      <c r="E45" s="77">
        <v>0</v>
      </c>
      <c r="F45" s="69"/>
      <c r="G45" s="77">
        <v>0</v>
      </c>
      <c r="H45" s="69"/>
      <c r="I45" s="77">
        <v>0</v>
      </c>
      <c r="J45" s="69"/>
      <c r="K45" s="69" t="s">
        <v>132</v>
      </c>
      <c r="L45" s="69"/>
      <c r="M45" s="77">
        <v>0</v>
      </c>
      <c r="N45" s="69"/>
      <c r="O45" s="77">
        <v>0</v>
      </c>
      <c r="P45" s="69"/>
      <c r="Q45" s="77">
        <v>983042</v>
      </c>
      <c r="R45" s="69"/>
      <c r="S45" s="77">
        <v>983042</v>
      </c>
      <c r="T45" s="69"/>
      <c r="U45" s="69" t="s">
        <v>132</v>
      </c>
    </row>
    <row r="46" spans="1:21" s="78" customFormat="1" ht="51" customHeight="1">
      <c r="A46" s="73" t="s">
        <v>120</v>
      </c>
      <c r="B46" s="69"/>
      <c r="C46" s="77">
        <v>0</v>
      </c>
      <c r="D46" s="69"/>
      <c r="E46" s="77">
        <v>0</v>
      </c>
      <c r="F46" s="69"/>
      <c r="G46" s="77">
        <v>0</v>
      </c>
      <c r="H46" s="69"/>
      <c r="I46" s="77">
        <v>0</v>
      </c>
      <c r="J46" s="69"/>
      <c r="K46" s="69" t="s">
        <v>132</v>
      </c>
      <c r="L46" s="69"/>
      <c r="M46" s="77">
        <v>1130509596</v>
      </c>
      <c r="N46" s="69"/>
      <c r="O46" s="77">
        <v>0</v>
      </c>
      <c r="P46" s="69"/>
      <c r="Q46" s="77">
        <v>-11030270231</v>
      </c>
      <c r="R46" s="69"/>
      <c r="S46" s="77">
        <v>-9899760635</v>
      </c>
      <c r="T46" s="69"/>
      <c r="U46" s="69" t="s">
        <v>150</v>
      </c>
    </row>
    <row r="47" spans="1:21" s="78" customFormat="1" ht="51" customHeight="1">
      <c r="A47" s="73" t="s">
        <v>94</v>
      </c>
      <c r="B47" s="69"/>
      <c r="C47" s="77">
        <v>0</v>
      </c>
      <c r="D47" s="69"/>
      <c r="E47" s="77">
        <v>0</v>
      </c>
      <c r="F47" s="69"/>
      <c r="G47" s="77">
        <v>0</v>
      </c>
      <c r="H47" s="69"/>
      <c r="I47" s="77">
        <v>0</v>
      </c>
      <c r="J47" s="69"/>
      <c r="K47" s="69" t="s">
        <v>132</v>
      </c>
      <c r="L47" s="69"/>
      <c r="M47" s="77">
        <v>0</v>
      </c>
      <c r="N47" s="69"/>
      <c r="O47" s="77">
        <v>0</v>
      </c>
      <c r="P47" s="69"/>
      <c r="Q47" s="77">
        <v>202716127456</v>
      </c>
      <c r="R47" s="69"/>
      <c r="S47" s="77">
        <v>202716127456</v>
      </c>
      <c r="T47" s="69"/>
      <c r="U47" s="69" t="s">
        <v>226</v>
      </c>
    </row>
    <row r="48" spans="1:21" s="78" customFormat="1" ht="51" customHeight="1">
      <c r="A48" s="73" t="s">
        <v>104</v>
      </c>
      <c r="B48" s="69"/>
      <c r="C48" s="77">
        <v>0</v>
      </c>
      <c r="D48" s="69"/>
      <c r="E48" s="77">
        <v>0</v>
      </c>
      <c r="F48" s="69"/>
      <c r="G48" s="77">
        <v>0</v>
      </c>
      <c r="H48" s="69"/>
      <c r="I48" s="77">
        <v>0</v>
      </c>
      <c r="J48" s="69"/>
      <c r="K48" s="69" t="s">
        <v>132</v>
      </c>
      <c r="L48" s="69"/>
      <c r="M48" s="77">
        <v>0</v>
      </c>
      <c r="N48" s="69"/>
      <c r="O48" s="77">
        <v>0</v>
      </c>
      <c r="P48" s="69"/>
      <c r="Q48" s="77">
        <v>19603237345</v>
      </c>
      <c r="R48" s="69"/>
      <c r="S48" s="77">
        <v>19603237345</v>
      </c>
      <c r="T48" s="69"/>
      <c r="U48" s="69" t="s">
        <v>227</v>
      </c>
    </row>
    <row r="49" spans="1:21" s="78" customFormat="1" ht="51" customHeight="1">
      <c r="A49" s="73" t="s">
        <v>102</v>
      </c>
      <c r="B49" s="69"/>
      <c r="C49" s="77">
        <v>0</v>
      </c>
      <c r="D49" s="69"/>
      <c r="E49" s="77">
        <v>0</v>
      </c>
      <c r="F49" s="69"/>
      <c r="G49" s="77">
        <v>0</v>
      </c>
      <c r="H49" s="69"/>
      <c r="I49" s="77">
        <v>0</v>
      </c>
      <c r="J49" s="69"/>
      <c r="K49" s="69" t="s">
        <v>132</v>
      </c>
      <c r="L49" s="69"/>
      <c r="M49" s="77">
        <v>0</v>
      </c>
      <c r="N49" s="69"/>
      <c r="O49" s="77">
        <v>0</v>
      </c>
      <c r="P49" s="69"/>
      <c r="Q49" s="77">
        <v>53212040174</v>
      </c>
      <c r="R49" s="69"/>
      <c r="S49" s="77">
        <v>53212040174</v>
      </c>
      <c r="T49" s="69"/>
      <c r="U49" s="69" t="s">
        <v>228</v>
      </c>
    </row>
    <row r="50" spans="1:21" s="78" customFormat="1" ht="51" customHeight="1">
      <c r="A50" s="73" t="s">
        <v>91</v>
      </c>
      <c r="B50" s="69"/>
      <c r="C50" s="77">
        <v>0</v>
      </c>
      <c r="D50" s="69"/>
      <c r="E50" s="77">
        <v>0</v>
      </c>
      <c r="F50" s="69"/>
      <c r="G50" s="77">
        <v>0</v>
      </c>
      <c r="H50" s="69"/>
      <c r="I50" s="77">
        <v>0</v>
      </c>
      <c r="J50" s="69"/>
      <c r="K50" s="69" t="s">
        <v>132</v>
      </c>
      <c r="L50" s="69"/>
      <c r="M50" s="77">
        <v>4410000000</v>
      </c>
      <c r="N50" s="69"/>
      <c r="O50" s="77">
        <v>0</v>
      </c>
      <c r="P50" s="69"/>
      <c r="Q50" s="77">
        <v>61083597390</v>
      </c>
      <c r="R50" s="69"/>
      <c r="S50" s="77">
        <v>65493597390</v>
      </c>
      <c r="T50" s="69"/>
      <c r="U50" s="69" t="s">
        <v>229</v>
      </c>
    </row>
    <row r="51" spans="1:21" s="78" customFormat="1" ht="51" customHeight="1">
      <c r="A51" s="73" t="s">
        <v>130</v>
      </c>
      <c r="B51" s="69"/>
      <c r="C51" s="77">
        <v>0</v>
      </c>
      <c r="D51" s="69"/>
      <c r="E51" s="77">
        <v>6736983537</v>
      </c>
      <c r="F51" s="69"/>
      <c r="G51" s="77">
        <v>0</v>
      </c>
      <c r="H51" s="69"/>
      <c r="I51" s="77">
        <v>6736983537</v>
      </c>
      <c r="J51" s="69"/>
      <c r="K51" s="69" t="s">
        <v>230</v>
      </c>
      <c r="L51" s="69"/>
      <c r="M51" s="77">
        <v>0</v>
      </c>
      <c r="N51" s="69"/>
      <c r="O51" s="77">
        <v>6736983537</v>
      </c>
      <c r="P51" s="69"/>
      <c r="Q51" s="77">
        <v>18925958414</v>
      </c>
      <c r="R51" s="69"/>
      <c r="S51" s="77">
        <v>25662941951</v>
      </c>
      <c r="T51" s="69"/>
      <c r="U51" s="69" t="s">
        <v>231</v>
      </c>
    </row>
    <row r="52" spans="1:21" s="78" customFormat="1" ht="51" customHeight="1">
      <c r="A52" s="73" t="s">
        <v>129</v>
      </c>
      <c r="B52" s="69"/>
      <c r="C52" s="77">
        <v>0</v>
      </c>
      <c r="D52" s="69"/>
      <c r="E52" s="77">
        <v>0</v>
      </c>
      <c r="F52" s="69"/>
      <c r="G52" s="77">
        <v>0</v>
      </c>
      <c r="H52" s="69"/>
      <c r="I52" s="77">
        <v>0</v>
      </c>
      <c r="J52" s="69"/>
      <c r="K52" s="69" t="s">
        <v>132</v>
      </c>
      <c r="L52" s="69"/>
      <c r="M52" s="77">
        <v>0</v>
      </c>
      <c r="N52" s="69"/>
      <c r="O52" s="77">
        <v>0</v>
      </c>
      <c r="P52" s="69"/>
      <c r="Q52" s="77">
        <v>19591019325</v>
      </c>
      <c r="R52" s="69"/>
      <c r="S52" s="77">
        <v>19591019325</v>
      </c>
      <c r="T52" s="69"/>
      <c r="U52" s="69" t="s">
        <v>227</v>
      </c>
    </row>
    <row r="53" spans="1:21" s="78" customFormat="1" ht="51" customHeight="1">
      <c r="A53" s="73" t="s">
        <v>89</v>
      </c>
      <c r="B53" s="69"/>
      <c r="C53" s="77">
        <v>0</v>
      </c>
      <c r="D53" s="69"/>
      <c r="E53" s="77">
        <v>9383973150</v>
      </c>
      <c r="F53" s="69"/>
      <c r="G53" s="77">
        <v>0</v>
      </c>
      <c r="H53" s="69"/>
      <c r="I53" s="77">
        <v>9383973150</v>
      </c>
      <c r="J53" s="69"/>
      <c r="K53" s="69" t="s">
        <v>232</v>
      </c>
      <c r="L53" s="69"/>
      <c r="M53" s="77">
        <v>8133500627</v>
      </c>
      <c r="N53" s="69"/>
      <c r="O53" s="77">
        <v>-6119972660</v>
      </c>
      <c r="P53" s="69"/>
      <c r="Q53" s="77">
        <v>-10523532954</v>
      </c>
      <c r="R53" s="69"/>
      <c r="S53" s="77">
        <v>-8510004987</v>
      </c>
      <c r="T53" s="69"/>
      <c r="U53" s="69" t="s">
        <v>233</v>
      </c>
    </row>
    <row r="54" spans="1:21" s="78" customFormat="1" ht="51" customHeight="1">
      <c r="A54" s="73" t="s">
        <v>105</v>
      </c>
      <c r="B54" s="69"/>
      <c r="C54" s="77">
        <v>0</v>
      </c>
      <c r="D54" s="69"/>
      <c r="E54" s="77">
        <v>0</v>
      </c>
      <c r="F54" s="69"/>
      <c r="G54" s="77">
        <v>0</v>
      </c>
      <c r="H54" s="69"/>
      <c r="I54" s="77">
        <v>0</v>
      </c>
      <c r="J54" s="69"/>
      <c r="K54" s="69" t="s">
        <v>132</v>
      </c>
      <c r="L54" s="69"/>
      <c r="M54" s="77">
        <v>0</v>
      </c>
      <c r="N54" s="69"/>
      <c r="O54" s="77">
        <v>0</v>
      </c>
      <c r="P54" s="69"/>
      <c r="Q54" s="77">
        <v>67257</v>
      </c>
      <c r="R54" s="69"/>
      <c r="S54" s="77">
        <v>67257</v>
      </c>
      <c r="T54" s="69"/>
      <c r="U54" s="69" t="s">
        <v>132</v>
      </c>
    </row>
    <row r="55" spans="1:21" s="78" customFormat="1" ht="51" customHeight="1">
      <c r="A55" s="73" t="s">
        <v>171</v>
      </c>
      <c r="B55" s="69"/>
      <c r="C55" s="77">
        <v>0</v>
      </c>
      <c r="D55" s="69"/>
      <c r="E55" s="77">
        <v>-97849652</v>
      </c>
      <c r="F55" s="69"/>
      <c r="G55" s="77">
        <v>0</v>
      </c>
      <c r="H55" s="69"/>
      <c r="I55" s="77">
        <v>-97849652</v>
      </c>
      <c r="J55" s="69"/>
      <c r="K55" s="69" t="s">
        <v>234</v>
      </c>
      <c r="L55" s="69"/>
      <c r="M55" s="77">
        <v>0</v>
      </c>
      <c r="N55" s="69"/>
      <c r="O55" s="77">
        <v>-97849652</v>
      </c>
      <c r="P55" s="69"/>
      <c r="Q55" s="77">
        <v>0</v>
      </c>
      <c r="R55" s="69"/>
      <c r="S55" s="77">
        <v>-97849652</v>
      </c>
      <c r="T55" s="69"/>
      <c r="U55" s="69" t="s">
        <v>235</v>
      </c>
    </row>
    <row r="56" spans="1:21" s="78" customFormat="1" ht="51" customHeight="1">
      <c r="A56" s="73" t="s">
        <v>169</v>
      </c>
      <c r="B56" s="69"/>
      <c r="C56" s="77">
        <v>0</v>
      </c>
      <c r="D56" s="69"/>
      <c r="E56" s="77">
        <v>-2988152495</v>
      </c>
      <c r="F56" s="69"/>
      <c r="G56" s="77">
        <v>0</v>
      </c>
      <c r="H56" s="69"/>
      <c r="I56" s="77">
        <v>-2988152495</v>
      </c>
      <c r="J56" s="69"/>
      <c r="K56" s="69" t="s">
        <v>236</v>
      </c>
      <c r="L56" s="69"/>
      <c r="M56" s="77">
        <v>0</v>
      </c>
      <c r="N56" s="69"/>
      <c r="O56" s="77">
        <v>-2988152495</v>
      </c>
      <c r="P56" s="69"/>
      <c r="Q56" s="77">
        <v>0</v>
      </c>
      <c r="R56" s="69"/>
      <c r="S56" s="77">
        <v>-2988152495</v>
      </c>
      <c r="T56" s="69"/>
      <c r="U56" s="69" t="s">
        <v>237</v>
      </c>
    </row>
    <row r="57" spans="1:21" s="82" customFormat="1" ht="51" customHeight="1" thickBot="1">
      <c r="C57" s="85">
        <f>SUM(C10:C56)</f>
        <v>0</v>
      </c>
      <c r="D57" s="85">
        <f t="shared" ref="D57:T57" si="0">SUM(D10:D54)</f>
        <v>0</v>
      </c>
      <c r="E57" s="85">
        <f>SUM(E10:E56)</f>
        <v>96627764968</v>
      </c>
      <c r="F57" s="85">
        <f t="shared" si="0"/>
        <v>0</v>
      </c>
      <c r="G57" s="85">
        <f>SUM(G10:G56)</f>
        <v>-105438007933</v>
      </c>
      <c r="H57" s="85">
        <f t="shared" si="0"/>
        <v>0</v>
      </c>
      <c r="I57" s="85">
        <f>SUM(I10:I56)</f>
        <v>-8810242965</v>
      </c>
      <c r="J57" s="85">
        <f t="shared" si="0"/>
        <v>0</v>
      </c>
      <c r="K57" s="86">
        <f>SUM(K10:K56)</f>
        <v>0</v>
      </c>
      <c r="L57" s="85">
        <f t="shared" si="0"/>
        <v>0</v>
      </c>
      <c r="M57" s="85">
        <f>SUM(M10:M56)</f>
        <v>32827458625</v>
      </c>
      <c r="N57" s="85">
        <f t="shared" si="0"/>
        <v>0</v>
      </c>
      <c r="O57" s="85">
        <f>SUM(O10:O56)</f>
        <v>180009750276</v>
      </c>
      <c r="P57" s="85">
        <f t="shared" si="0"/>
        <v>0</v>
      </c>
      <c r="Q57" s="85">
        <f>SUM(Q10:Q56)</f>
        <v>1476387716589</v>
      </c>
      <c r="R57" s="85">
        <f t="shared" si="0"/>
        <v>0</v>
      </c>
      <c r="S57" s="85">
        <f>SUM(S10:S56)</f>
        <v>1689224925490</v>
      </c>
      <c r="T57" s="85">
        <f t="shared" si="0"/>
        <v>0</v>
      </c>
      <c r="U57" s="87">
        <f>SUM(U10:U56)</f>
        <v>0</v>
      </c>
    </row>
    <row r="58" spans="1:21" ht="28.5" thickTop="1"/>
    <row r="66" spans="3:21">
      <c r="C66" s="20"/>
      <c r="D66" s="20"/>
      <c r="E66" s="20"/>
      <c r="F66" s="20"/>
      <c r="G66" s="20"/>
      <c r="H66" s="20"/>
      <c r="I66" s="20"/>
      <c r="J66" s="20"/>
      <c r="K66" s="24"/>
      <c r="L66" s="20"/>
      <c r="M66" s="20"/>
      <c r="N66" s="20"/>
      <c r="O66" s="20"/>
      <c r="P66" s="20"/>
      <c r="Q66" s="20"/>
      <c r="R66" s="20"/>
      <c r="S66" s="20"/>
      <c r="T66" s="20"/>
    </row>
    <row r="77" spans="3:21">
      <c r="C77" s="20"/>
      <c r="D77" s="20"/>
      <c r="E77" s="20"/>
      <c r="F77" s="20"/>
      <c r="G77" s="20"/>
      <c r="H77" s="20"/>
      <c r="I77" s="20"/>
      <c r="J77" s="20"/>
      <c r="K77" s="24"/>
      <c r="L77" s="20"/>
      <c r="M77" s="20"/>
      <c r="N77" s="20"/>
      <c r="O77" s="20"/>
      <c r="P77" s="20"/>
      <c r="Q77" s="20"/>
      <c r="R77" s="20"/>
      <c r="S77" s="20"/>
      <c r="T77" s="20"/>
      <c r="U77" s="24"/>
    </row>
  </sheetData>
  <sortState ref="A8:U51">
    <sortCondition descending="1" ref="S8:S5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rightToLeft="1" view="pageBreakPreview" zoomScale="60" zoomScaleNormal="100" workbookViewId="0">
      <selection activeCell="K9" sqref="K9"/>
    </sheetView>
  </sheetViews>
  <sheetFormatPr defaultColWidth="9.140625" defaultRowHeight="27.75"/>
  <cols>
    <col min="1" max="1" width="42" style="35" bestFit="1" customWidth="1"/>
    <col min="2" max="2" width="1" style="35" customWidth="1"/>
    <col min="3" max="3" width="9.140625" style="35" customWidth="1"/>
    <col min="4" max="4" width="1" style="35" customWidth="1"/>
    <col min="5" max="5" width="24" style="35" bestFit="1" customWidth="1"/>
    <col min="6" max="6" width="1" style="35" customWidth="1"/>
    <col min="7" max="7" width="19" style="35" bestFit="1" customWidth="1"/>
    <col min="8" max="8" width="1" style="35" customWidth="1"/>
    <col min="9" max="9" width="20.140625" style="35" bestFit="1" customWidth="1"/>
    <col min="10" max="10" width="1" style="35" customWidth="1"/>
    <col min="11" max="11" width="13.28515625" style="35" customWidth="1"/>
    <col min="12" max="12" width="1" style="35" customWidth="1"/>
    <col min="13" max="13" width="24" style="35" bestFit="1" customWidth="1"/>
    <col min="14" max="14" width="1" style="35" customWidth="1"/>
    <col min="15" max="15" width="20.5703125" style="35" bestFit="1" customWidth="1"/>
    <col min="16" max="16" width="1" style="35" customWidth="1"/>
    <col min="17" max="17" width="20.5703125" style="35" bestFit="1" customWidth="1"/>
    <col min="18" max="18" width="1" style="35" customWidth="1"/>
    <col min="19" max="19" width="9.140625" style="35" customWidth="1"/>
    <col min="20" max="16384" width="9.140625" style="35"/>
  </cols>
  <sheetData>
    <row r="2" spans="1:18" ht="30">
      <c r="A2" s="124" t="s">
        <v>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8" ht="30">
      <c r="A3" s="124" t="str">
        <f>'سرمایه‌گذاری در سهام '!A3:U3</f>
        <v>صورت وضعیت درآمدها</v>
      </c>
      <c r="B3" s="124"/>
      <c r="C3" s="124" t="s">
        <v>29</v>
      </c>
      <c r="D3" s="124" t="s">
        <v>29</v>
      </c>
      <c r="E3" s="124" t="s">
        <v>29</v>
      </c>
      <c r="F3" s="124" t="s">
        <v>29</v>
      </c>
      <c r="G3" s="124" t="s">
        <v>29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8" ht="30">
      <c r="A4" s="124" t="str">
        <f>'سرمایه‌گذاری در سهام '!A4:U4</f>
        <v>برای ماه منتهی به 1399/08/30</v>
      </c>
      <c r="B4" s="124"/>
      <c r="C4" s="124">
        <f>'سرمایه‌گذاری در سهام '!A4:U4</f>
        <v>0</v>
      </c>
      <c r="D4" s="124" t="s">
        <v>61</v>
      </c>
      <c r="E4" s="124" t="s">
        <v>61</v>
      </c>
      <c r="F4" s="124" t="s">
        <v>61</v>
      </c>
      <c r="G4" s="124" t="s">
        <v>61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8" ht="30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8" ht="32.25">
      <c r="A6" s="125" t="s">
        <v>83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8" ht="32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8" ht="30">
      <c r="A8" s="124" t="s">
        <v>33</v>
      </c>
      <c r="C8" s="124" t="s">
        <v>180</v>
      </c>
      <c r="D8" s="124" t="s">
        <v>31</v>
      </c>
      <c r="E8" s="124" t="s">
        <v>31</v>
      </c>
      <c r="F8" s="124" t="s">
        <v>31</v>
      </c>
      <c r="G8" s="124" t="s">
        <v>31</v>
      </c>
      <c r="H8" s="124" t="s">
        <v>31</v>
      </c>
      <c r="I8" s="124" t="s">
        <v>31</v>
      </c>
      <c r="K8" s="124" t="s">
        <v>176</v>
      </c>
      <c r="L8" s="124" t="s">
        <v>32</v>
      </c>
      <c r="M8" s="124" t="s">
        <v>32</v>
      </c>
      <c r="N8" s="124" t="s">
        <v>32</v>
      </c>
      <c r="O8" s="124" t="s">
        <v>32</v>
      </c>
      <c r="P8" s="124" t="s">
        <v>32</v>
      </c>
      <c r="Q8" s="124" t="s">
        <v>32</v>
      </c>
    </row>
    <row r="9" spans="1:18" ht="90.75" thickBot="1">
      <c r="A9" s="124" t="s">
        <v>33</v>
      </c>
      <c r="C9" s="38" t="s">
        <v>62</v>
      </c>
      <c r="D9" s="39"/>
      <c r="E9" s="38" t="s">
        <v>50</v>
      </c>
      <c r="F9" s="39"/>
      <c r="G9" s="38" t="s">
        <v>51</v>
      </c>
      <c r="H9" s="39"/>
      <c r="I9" s="38" t="s">
        <v>63</v>
      </c>
      <c r="J9" s="39"/>
      <c r="K9" s="38" t="s">
        <v>62</v>
      </c>
      <c r="L9" s="39"/>
      <c r="M9" s="38" t="s">
        <v>50</v>
      </c>
      <c r="N9" s="39"/>
      <c r="O9" s="38" t="s">
        <v>51</v>
      </c>
      <c r="P9" s="39"/>
      <c r="Q9" s="38" t="s">
        <v>63</v>
      </c>
    </row>
    <row r="10" spans="1:18" ht="36" customHeight="1">
      <c r="A10" s="11" t="s">
        <v>107</v>
      </c>
      <c r="B10" s="7"/>
      <c r="C10" s="16">
        <v>0</v>
      </c>
      <c r="D10" s="7"/>
      <c r="E10" s="16">
        <v>0</v>
      </c>
      <c r="F10" s="7"/>
      <c r="G10" s="16">
        <v>0</v>
      </c>
      <c r="H10" s="7"/>
      <c r="I10" s="16">
        <v>0</v>
      </c>
      <c r="J10" s="7"/>
      <c r="K10" s="16">
        <v>0</v>
      </c>
      <c r="L10" s="7"/>
      <c r="M10" s="16">
        <v>0</v>
      </c>
      <c r="N10" s="7"/>
      <c r="O10" s="16">
        <v>2578399134</v>
      </c>
      <c r="P10" s="7"/>
      <c r="Q10" s="16">
        <v>2578399134</v>
      </c>
    </row>
    <row r="11" spans="1:18" ht="28.5" thickBot="1">
      <c r="E11" s="40">
        <f t="shared" ref="E11:R11" si="0">SUM(E10:E10)</f>
        <v>0</v>
      </c>
      <c r="F11" s="40">
        <f t="shared" si="0"/>
        <v>0</v>
      </c>
      <c r="G11" s="40">
        <f t="shared" si="0"/>
        <v>0</v>
      </c>
      <c r="H11" s="40">
        <f t="shared" si="0"/>
        <v>0</v>
      </c>
      <c r="I11" s="40">
        <f t="shared" si="0"/>
        <v>0</v>
      </c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O11" s="40">
        <f t="shared" si="0"/>
        <v>2578399134</v>
      </c>
      <c r="P11" s="40">
        <f t="shared" si="0"/>
        <v>0</v>
      </c>
      <c r="Q11" s="40">
        <f t="shared" si="0"/>
        <v>2578399134</v>
      </c>
      <c r="R11" s="40">
        <f t="shared" si="0"/>
        <v>0</v>
      </c>
    </row>
    <row r="12" spans="1:18" ht="28.5" thickTop="1"/>
    <row r="13" spans="1:18">
      <c r="M13" s="54"/>
    </row>
    <row r="14" spans="1:18">
      <c r="M14" s="54"/>
    </row>
    <row r="15" spans="1:18">
      <c r="M15" s="54"/>
    </row>
    <row r="16" spans="1:18">
      <c r="M16" s="54"/>
    </row>
    <row r="17" spans="13:13">
      <c r="M17" s="54"/>
    </row>
    <row r="18" spans="13:13">
      <c r="M18" s="54"/>
    </row>
    <row r="19" spans="13:13">
      <c r="M19" s="54"/>
    </row>
    <row r="20" spans="13:13">
      <c r="M20" s="54"/>
    </row>
    <row r="21" spans="13:13">
      <c r="M21" s="54"/>
    </row>
    <row r="22" spans="13:13">
      <c r="M22" s="54"/>
    </row>
    <row r="23" spans="13:13">
      <c r="M23" s="54"/>
    </row>
    <row r="24" spans="13:13">
      <c r="M24" s="54"/>
    </row>
    <row r="25" spans="13:13">
      <c r="M25" s="54"/>
    </row>
    <row r="26" spans="13:13">
      <c r="M26" s="54"/>
    </row>
    <row r="27" spans="13:13">
      <c r="M27" s="54"/>
    </row>
    <row r="28" spans="13:13">
      <c r="M28" s="54"/>
    </row>
    <row r="29" spans="13:13">
      <c r="M29" s="54"/>
    </row>
    <row r="30" spans="13:13">
      <c r="M30" s="54"/>
    </row>
    <row r="31" spans="13:13">
      <c r="M31" s="54"/>
    </row>
    <row r="32" spans="13:13">
      <c r="M32" s="54"/>
    </row>
    <row r="33" spans="13:13">
      <c r="M33" s="54"/>
    </row>
    <row r="34" spans="13:13">
      <c r="M34" s="54"/>
    </row>
    <row r="35" spans="13:13">
      <c r="M35" s="54"/>
    </row>
    <row r="36" spans="13:13">
      <c r="M36" s="54"/>
    </row>
    <row r="37" spans="13:13">
      <c r="M37" s="54"/>
    </row>
    <row r="38" spans="13:13">
      <c r="M38" s="54"/>
    </row>
    <row r="39" spans="13:13">
      <c r="M39" s="54"/>
    </row>
    <row r="40" spans="13:13">
      <c r="M40" s="54"/>
    </row>
    <row r="41" spans="13:13">
      <c r="M41" s="54"/>
    </row>
    <row r="42" spans="13:13">
      <c r="M42" s="5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rightToLeft="1" view="pageBreakPreview" topLeftCell="A4" zoomScaleNormal="100" zoomScaleSheetLayoutView="100" workbookViewId="0">
      <selection activeCell="G13" sqref="G13"/>
    </sheetView>
  </sheetViews>
  <sheetFormatPr defaultColWidth="9.140625" defaultRowHeight="22.5"/>
  <cols>
    <col min="1" max="1" width="26.14062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>
      <c r="A2" s="126" t="s">
        <v>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4">
      <c r="A3" s="126" t="str">
        <f>'سرمایه‌گذاری در اوراق بهادار '!A3:Q3</f>
        <v>صورت وضعیت درآمدها</v>
      </c>
      <c r="B3" s="126" t="s">
        <v>29</v>
      </c>
      <c r="C3" s="126" t="s">
        <v>29</v>
      </c>
      <c r="D3" s="126" t="s">
        <v>29</v>
      </c>
      <c r="E3" s="126" t="s">
        <v>29</v>
      </c>
      <c r="F3" s="126" t="s">
        <v>29</v>
      </c>
      <c r="G3" s="126"/>
      <c r="H3" s="126"/>
      <c r="I3" s="126"/>
      <c r="J3" s="126"/>
      <c r="K3" s="126"/>
      <c r="L3" s="126"/>
      <c r="M3" s="126"/>
    </row>
    <row r="4" spans="1:13" ht="24">
      <c r="A4" s="126" t="str">
        <f>'سرمایه‌گذاری در اوراق بهادار '!A4:Q4</f>
        <v>برای ماه منتهی به 1399/08/30</v>
      </c>
      <c r="B4" s="126" t="s">
        <v>124</v>
      </c>
      <c r="C4" s="126" t="s">
        <v>2</v>
      </c>
      <c r="D4" s="126" t="s">
        <v>2</v>
      </c>
      <c r="E4" s="126" t="s">
        <v>2</v>
      </c>
      <c r="F4" s="126" t="s">
        <v>2</v>
      </c>
      <c r="G4" s="126"/>
      <c r="H4" s="126"/>
      <c r="I4" s="126"/>
      <c r="J4" s="126"/>
      <c r="K4" s="126"/>
      <c r="L4" s="126"/>
      <c r="M4" s="126"/>
    </row>
    <row r="5" spans="1:13" ht="24">
      <c r="B5" s="47"/>
      <c r="C5" s="47"/>
      <c r="D5" s="47"/>
      <c r="E5" s="47"/>
      <c r="F5" s="47"/>
      <c r="G5" s="47"/>
      <c r="H5" s="47"/>
      <c r="I5" s="47"/>
    </row>
    <row r="6" spans="1:13" ht="28.5">
      <c r="A6" s="109" t="s">
        <v>82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3" ht="28.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24.75" thickBot="1">
      <c r="A8" s="127" t="s">
        <v>53</v>
      </c>
      <c r="B8" s="127" t="s">
        <v>53</v>
      </c>
      <c r="C8" s="127" t="s">
        <v>53</v>
      </c>
      <c r="E8" s="127" t="s">
        <v>180</v>
      </c>
      <c r="F8" s="127" t="s">
        <v>31</v>
      </c>
      <c r="G8" s="127" t="s">
        <v>31</v>
      </c>
      <c r="I8" s="127" t="s">
        <v>176</v>
      </c>
      <c r="J8" s="127" t="s">
        <v>32</v>
      </c>
      <c r="K8" s="127" t="s">
        <v>32</v>
      </c>
    </row>
    <row r="9" spans="1:13" ht="48" thickBot="1">
      <c r="A9" s="5" t="s">
        <v>54</v>
      </c>
      <c r="C9" s="5" t="s">
        <v>19</v>
      </c>
      <c r="E9" s="5" t="s">
        <v>55</v>
      </c>
      <c r="G9" s="90" t="s">
        <v>56</v>
      </c>
      <c r="I9" s="5" t="s">
        <v>55</v>
      </c>
      <c r="K9" s="90" t="s">
        <v>56</v>
      </c>
    </row>
    <row r="10" spans="1:13" ht="26.25">
      <c r="A10" s="30" t="s">
        <v>26</v>
      </c>
      <c r="B10" s="26"/>
      <c r="C10" s="26" t="s">
        <v>27</v>
      </c>
      <c r="D10" s="26"/>
      <c r="E10" s="97">
        <v>149760</v>
      </c>
      <c r="F10" s="26"/>
      <c r="G10" s="26" t="s">
        <v>38</v>
      </c>
      <c r="H10" s="26"/>
      <c r="I10" s="97">
        <v>43207210</v>
      </c>
      <c r="J10" s="26"/>
      <c r="K10" s="26" t="s">
        <v>38</v>
      </c>
    </row>
    <row r="11" spans="1:13" ht="26.25">
      <c r="A11" s="30" t="s">
        <v>64</v>
      </c>
      <c r="B11" s="26"/>
      <c r="C11" s="26" t="s">
        <v>65</v>
      </c>
      <c r="D11" s="26"/>
      <c r="E11" s="97">
        <v>16130884</v>
      </c>
      <c r="F11" s="26"/>
      <c r="G11" s="26" t="s">
        <v>38</v>
      </c>
      <c r="H11" s="26"/>
      <c r="I11" s="97">
        <v>1320709802</v>
      </c>
      <c r="J11" s="26"/>
      <c r="K11" s="26" t="s">
        <v>38</v>
      </c>
    </row>
    <row r="12" spans="1:13" ht="26.25">
      <c r="A12" s="30" t="s">
        <v>64</v>
      </c>
      <c r="B12" s="26"/>
      <c r="C12" s="26" t="s">
        <v>113</v>
      </c>
      <c r="D12" s="26"/>
      <c r="E12" s="97">
        <v>263196721</v>
      </c>
      <c r="F12" s="26"/>
      <c r="G12" s="26" t="s">
        <v>38</v>
      </c>
      <c r="H12" s="26"/>
      <c r="I12" s="97">
        <v>4104726776</v>
      </c>
      <c r="J12" s="26"/>
      <c r="K12" s="26" t="s">
        <v>38</v>
      </c>
    </row>
    <row r="13" spans="1:13" ht="36.75" customHeight="1" thickBot="1">
      <c r="E13" s="59">
        <f>SUM(E10:E12)</f>
        <v>279477365</v>
      </c>
      <c r="F13" s="59">
        <f t="shared" ref="F13:L13" si="0">SUM(F10:F12)</f>
        <v>0</v>
      </c>
      <c r="G13" s="59">
        <f>SUM(G10:G12)</f>
        <v>0</v>
      </c>
      <c r="H13" s="59">
        <f t="shared" si="0"/>
        <v>0</v>
      </c>
      <c r="I13" s="59">
        <f>SUM(I10:I12)</f>
        <v>5468643788</v>
      </c>
      <c r="J13" s="59">
        <f t="shared" si="0"/>
        <v>0</v>
      </c>
      <c r="K13" s="59">
        <f>SUM(K10:K12)</f>
        <v>0</v>
      </c>
      <c r="L13" s="6">
        <f t="shared" si="0"/>
        <v>0</v>
      </c>
      <c r="M13" s="53"/>
    </row>
    <row r="14" spans="1:13" ht="23.25" thickTop="1">
      <c r="M14" s="53"/>
    </row>
    <row r="15" spans="1:13">
      <c r="M15" s="53"/>
    </row>
    <row r="16" spans="1:13">
      <c r="M16" s="53"/>
    </row>
    <row r="17" spans="13:13">
      <c r="M17" s="53"/>
    </row>
    <row r="18" spans="13:13">
      <c r="M18" s="53"/>
    </row>
    <row r="19" spans="13:13">
      <c r="M19" s="53"/>
    </row>
    <row r="20" spans="13:13">
      <c r="M20" s="53"/>
    </row>
    <row r="21" spans="13:13">
      <c r="M21" s="53"/>
    </row>
    <row r="22" spans="13:13">
      <c r="M22" s="53"/>
    </row>
    <row r="23" spans="13:13">
      <c r="M23" s="53"/>
    </row>
    <row r="24" spans="13:13">
      <c r="M24" s="53"/>
    </row>
    <row r="25" spans="13:13">
      <c r="M25" s="53"/>
    </row>
    <row r="26" spans="13:13">
      <c r="M26" s="53"/>
    </row>
    <row r="27" spans="13:13">
      <c r="M27" s="53"/>
    </row>
    <row r="28" spans="13:13">
      <c r="M28" s="53"/>
    </row>
    <row r="29" spans="13:13">
      <c r="M29" s="53"/>
    </row>
    <row r="30" spans="13:13">
      <c r="M30" s="53"/>
    </row>
    <row r="31" spans="13:13">
      <c r="M31" s="53"/>
    </row>
    <row r="32" spans="13:13">
      <c r="M32" s="53"/>
    </row>
    <row r="33" spans="13:13">
      <c r="M33" s="53"/>
    </row>
    <row r="34" spans="13:13">
      <c r="M34" s="53"/>
    </row>
    <row r="35" spans="13:13">
      <c r="M35" s="53"/>
    </row>
    <row r="36" spans="13:13">
      <c r="M36" s="53"/>
    </row>
    <row r="37" spans="13:13">
      <c r="M37" s="53"/>
    </row>
    <row r="38" spans="13:13">
      <c r="M38" s="53"/>
    </row>
    <row r="39" spans="13:13">
      <c r="M39" s="53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rightToLeft="1" tabSelected="1" view="pageBreakPreview" zoomScaleNormal="100" zoomScaleSheetLayoutView="100" workbookViewId="0">
      <selection activeCell="M6" sqref="M6"/>
    </sheetView>
  </sheetViews>
  <sheetFormatPr defaultColWidth="12.140625" defaultRowHeight="22.5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>
      <c r="A2" s="126" t="s">
        <v>68</v>
      </c>
      <c r="B2" s="126"/>
      <c r="C2" s="126"/>
      <c r="D2" s="126"/>
      <c r="E2" s="126"/>
    </row>
    <row r="3" spans="1:13" ht="24">
      <c r="A3" s="126" t="s">
        <v>29</v>
      </c>
      <c r="B3" s="126" t="s">
        <v>29</v>
      </c>
      <c r="C3" s="126" t="s">
        <v>29</v>
      </c>
      <c r="D3" s="126" t="s">
        <v>29</v>
      </c>
      <c r="E3" s="126"/>
    </row>
    <row r="4" spans="1:13" ht="24">
      <c r="A4" s="126" t="str">
        <f>'درآمد سپرده بانکی '!A4:M4</f>
        <v>برای ماه منتهی به 1399/08/30</v>
      </c>
      <c r="B4" s="126" t="s">
        <v>2</v>
      </c>
      <c r="C4" s="126" t="s">
        <v>2</v>
      </c>
      <c r="D4" s="126" t="s">
        <v>2</v>
      </c>
      <c r="E4" s="126"/>
    </row>
    <row r="5" spans="1:13" ht="24">
      <c r="A5" s="47"/>
      <c r="B5" s="47"/>
      <c r="C5" s="47"/>
      <c r="D5" s="47"/>
      <c r="E5" s="47"/>
    </row>
    <row r="6" spans="1:13" ht="28.5">
      <c r="A6" s="109" t="s">
        <v>84</v>
      </c>
      <c r="B6" s="109"/>
      <c r="C6" s="109"/>
      <c r="D6" s="109"/>
      <c r="E6" s="109"/>
    </row>
    <row r="7" spans="1:13" ht="28.5">
      <c r="A7" s="50"/>
      <c r="B7" s="50"/>
      <c r="C7" s="50"/>
      <c r="D7" s="50"/>
      <c r="E7" s="50"/>
    </row>
    <row r="8" spans="1:13" ht="48.75" thickBot="1">
      <c r="A8" s="128" t="s">
        <v>57</v>
      </c>
      <c r="C8" s="3" t="s">
        <v>180</v>
      </c>
      <c r="E8" s="93" t="s">
        <v>176</v>
      </c>
    </row>
    <row r="9" spans="1:13" ht="24.75" thickBot="1">
      <c r="A9" s="127" t="s">
        <v>57</v>
      </c>
      <c r="C9" s="3" t="s">
        <v>22</v>
      </c>
      <c r="E9" s="3" t="s">
        <v>22</v>
      </c>
    </row>
    <row r="10" spans="1:13">
      <c r="A10" s="95" t="s">
        <v>67</v>
      </c>
      <c r="B10" s="94"/>
      <c r="C10" s="96">
        <v>0</v>
      </c>
      <c r="D10" s="94"/>
      <c r="E10" s="96">
        <v>2908309940</v>
      </c>
    </row>
    <row r="11" spans="1:13">
      <c r="A11" s="135" t="s">
        <v>239</v>
      </c>
      <c r="B11" s="94"/>
      <c r="C11" s="96">
        <v>79103148</v>
      </c>
      <c r="D11" s="94"/>
      <c r="E11" s="96">
        <v>3150664717</v>
      </c>
    </row>
    <row r="12" spans="1:13" ht="24.75" thickBot="1">
      <c r="A12" s="2" t="s">
        <v>38</v>
      </c>
      <c r="C12" s="6">
        <f>SUM(C10:C11)</f>
        <v>79103148</v>
      </c>
      <c r="E12" s="4">
        <f>SUM(E10:E11)</f>
        <v>6058974657</v>
      </c>
    </row>
    <row r="13" spans="1:13" ht="23.25" thickTop="1">
      <c r="M13" s="53"/>
    </row>
    <row r="14" spans="1:13">
      <c r="M14" s="53"/>
    </row>
    <row r="15" spans="1:13">
      <c r="M15" s="53"/>
    </row>
    <row r="16" spans="1:13">
      <c r="M16" s="53"/>
    </row>
    <row r="17" spans="13:13">
      <c r="M17" s="53"/>
    </row>
    <row r="18" spans="13:13">
      <c r="M18" s="53"/>
    </row>
    <row r="19" spans="13:13">
      <c r="M19" s="53"/>
    </row>
    <row r="20" spans="13:13">
      <c r="M20" s="53"/>
    </row>
    <row r="21" spans="13:13">
      <c r="M21" s="53"/>
    </row>
    <row r="22" spans="13:13">
      <c r="M22" s="53"/>
    </row>
    <row r="23" spans="13:13">
      <c r="M23" s="53"/>
    </row>
    <row r="24" spans="13:13">
      <c r="M24" s="53"/>
    </row>
    <row r="25" spans="13:13">
      <c r="M25" s="53"/>
    </row>
    <row r="26" spans="13:13">
      <c r="M26" s="53"/>
    </row>
    <row r="27" spans="13:13">
      <c r="M27" s="53"/>
    </row>
    <row r="28" spans="13:13">
      <c r="M28" s="53"/>
    </row>
    <row r="29" spans="13:13">
      <c r="M29" s="53"/>
    </row>
    <row r="30" spans="13:13">
      <c r="M30" s="53"/>
    </row>
    <row r="31" spans="13:13">
      <c r="M31" s="53"/>
    </row>
    <row r="32" spans="13:13">
      <c r="M32" s="53"/>
    </row>
    <row r="33" spans="13:13">
      <c r="M33" s="53"/>
    </row>
    <row r="34" spans="13:13">
      <c r="M34" s="53"/>
    </row>
    <row r="35" spans="13:13">
      <c r="M35" s="53"/>
    </row>
    <row r="36" spans="13:13">
      <c r="M36" s="53"/>
    </row>
    <row r="37" spans="13:13">
      <c r="M37" s="53"/>
    </row>
    <row r="38" spans="13:13">
      <c r="M38" s="53"/>
    </row>
    <row r="39" spans="13:13">
      <c r="M39" s="53"/>
    </row>
    <row r="40" spans="13:13">
      <c r="M40" s="53"/>
    </row>
    <row r="41" spans="13:13">
      <c r="M41" s="53"/>
    </row>
    <row r="42" spans="13:13">
      <c r="M42" s="5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Mehri Ghasabi</cp:lastModifiedBy>
  <cp:lastPrinted>2020-08-24T03:12:25Z</cp:lastPrinted>
  <dcterms:created xsi:type="dcterms:W3CDTF">2019-07-05T09:08:54Z</dcterms:created>
  <dcterms:modified xsi:type="dcterms:W3CDTF">2020-11-28T10:05:15Z</dcterms:modified>
</cp:coreProperties>
</file>