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آهنگ سهام\گزارش ماهانه\سال 99\بهمن\"/>
    </mc:Choice>
  </mc:AlternateContent>
  <xr:revisionPtr revIDLastSave="0" documentId="13_ncr:1_{A38DD06E-18C5-4259-A6B7-3D3C3C323E85}" xr6:coauthVersionLast="46" xr6:coauthVersionMax="46" xr10:uidLastSave="{00000000-0000-0000-0000-000000000000}"/>
  <bookViews>
    <workbookView xWindow="-120" yWindow="-120" windowWidth="29040" windowHeight="15840" tabRatio="920" activeTab="11" xr2:uid="{00000000-000D-0000-FFFF-FFFF00000000}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Print_Area" localSheetId="3">'جمع درآمدها'!$A$1:$I$13</definedName>
    <definedName name="_xlnm.Print_Area" localSheetId="5">'درآمد سود سهام '!$A$1:$S$21</definedName>
    <definedName name="_xlnm.Print_Area" localSheetId="6">'درآمد ناشی از فروش '!$A$1:$R$57</definedName>
    <definedName name="_xlnm.Print_Area" localSheetId="0">روکش!$A$1:$M$36</definedName>
    <definedName name="_xlnm.Print_Area" localSheetId="11">'سایر درآمدها '!$A$1:$E$13</definedName>
    <definedName name="_xlnm.Print_Area" localSheetId="2">'سپرده '!$A$1:$T$11</definedName>
    <definedName name="_xlnm.Print_Area" localSheetId="9">'سرمایه‌گذاری در اوراق بهادار '!$A$1:$Q$13</definedName>
    <definedName name="_xlnm.Print_Area" localSheetId="8">'سرمایه‌گذاری در سهام '!$A$1:$U$58</definedName>
    <definedName name="_xlnm.Print_Area" localSheetId="1">سهام!$A$1:$Z$33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91029"/>
</workbook>
</file>

<file path=xl/calcChain.xml><?xml version="1.0" encoding="utf-8"?>
<calcChain xmlns="http://schemas.openxmlformats.org/spreadsheetml/2006/main">
  <c r="I13" i="13" l="1"/>
  <c r="S58" i="11"/>
  <c r="Q58" i="11"/>
  <c r="O58" i="11"/>
  <c r="Q26" i="9"/>
  <c r="Q57" i="10"/>
  <c r="O57" i="10"/>
  <c r="M57" i="10"/>
  <c r="K57" i="10"/>
  <c r="C57" i="10"/>
  <c r="E57" i="10"/>
  <c r="G57" i="10"/>
  <c r="I57" i="10"/>
  <c r="Q21" i="8"/>
  <c r="O21" i="8"/>
  <c r="S21" i="8"/>
  <c r="W29" i="1"/>
  <c r="E9" i="15" l="1"/>
  <c r="Q11" i="6"/>
  <c r="U29" i="1"/>
  <c r="I9" i="15" l="1"/>
  <c r="E12" i="14"/>
  <c r="E12" i="15" s="1"/>
  <c r="I12" i="15" s="1"/>
  <c r="C12" i="14"/>
  <c r="K13" i="13"/>
  <c r="E11" i="15"/>
  <c r="I11" i="15" s="1"/>
  <c r="G13" i="13"/>
  <c r="E13" i="13"/>
  <c r="U58" i="11"/>
  <c r="M58" i="11"/>
  <c r="K58" i="11"/>
  <c r="I58" i="11"/>
  <c r="G58" i="11"/>
  <c r="E58" i="11"/>
  <c r="C58" i="11"/>
  <c r="O26" i="9"/>
  <c r="M26" i="9"/>
  <c r="K26" i="9"/>
  <c r="I26" i="9"/>
  <c r="G26" i="9"/>
  <c r="E26" i="9"/>
  <c r="C26" i="9"/>
  <c r="M21" i="8"/>
  <c r="K21" i="8"/>
  <c r="I21" i="8"/>
  <c r="G21" i="8"/>
  <c r="E21" i="8"/>
  <c r="S11" i="7"/>
  <c r="Q11" i="7"/>
  <c r="O11" i="7"/>
  <c r="M11" i="7"/>
  <c r="K11" i="7"/>
  <c r="I11" i="7"/>
  <c r="S11" i="6"/>
  <c r="O11" i="6"/>
  <c r="M11" i="6"/>
  <c r="K11" i="6"/>
  <c r="Y29" i="1"/>
  <c r="S29" i="1"/>
  <c r="Q29" i="1"/>
  <c r="O29" i="1"/>
  <c r="M29" i="1"/>
  <c r="K29" i="1"/>
  <c r="I29" i="1"/>
  <c r="G29" i="1"/>
  <c r="E29" i="1"/>
  <c r="C29" i="1"/>
  <c r="I7" i="8" l="1"/>
  <c r="O7" i="8"/>
  <c r="A4" i="15" l="1"/>
  <c r="Q6" i="6"/>
  <c r="K6" i="6"/>
  <c r="E4" i="6"/>
  <c r="A3" i="18"/>
  <c r="A3" i="13" s="1"/>
  <c r="C4" i="18"/>
  <c r="E11" i="18" l="1"/>
  <c r="G11" i="18"/>
  <c r="H11" i="18"/>
  <c r="J11" i="18"/>
  <c r="K11" i="18"/>
  <c r="L11" i="18"/>
  <c r="M11" i="18"/>
  <c r="N11" i="18"/>
  <c r="O11" i="18"/>
  <c r="P11" i="18"/>
  <c r="Q11" i="18"/>
  <c r="E10" i="15" s="1"/>
  <c r="E13" i="15" s="1"/>
  <c r="R11" i="18"/>
  <c r="I11" i="18"/>
  <c r="D58" i="11"/>
  <c r="F58" i="11"/>
  <c r="H58" i="11"/>
  <c r="J58" i="11"/>
  <c r="L58" i="11"/>
  <c r="N58" i="11"/>
  <c r="P58" i="11"/>
  <c r="R58" i="11"/>
  <c r="T58" i="11"/>
  <c r="D26" i="9"/>
  <c r="F26" i="9"/>
  <c r="H26" i="9"/>
  <c r="J26" i="9"/>
  <c r="L26" i="9"/>
  <c r="N26" i="9"/>
  <c r="P26" i="9"/>
  <c r="F21" i="8"/>
  <c r="H21" i="8"/>
  <c r="J21" i="8"/>
  <c r="L21" i="8"/>
  <c r="N21" i="8"/>
  <c r="P21" i="8"/>
  <c r="R21" i="8"/>
  <c r="D29" i="1"/>
  <c r="F29" i="1"/>
  <c r="H29" i="1"/>
  <c r="J29" i="1"/>
  <c r="L29" i="1"/>
  <c r="N29" i="1"/>
  <c r="P29" i="1"/>
  <c r="R29" i="1"/>
  <c r="T29" i="1"/>
  <c r="V29" i="1"/>
  <c r="I10" i="15" l="1"/>
  <c r="I13" i="15" s="1"/>
  <c r="F11" i="18"/>
  <c r="G10" i="15" l="1"/>
  <c r="G11" i="15"/>
  <c r="G9" i="15"/>
  <c r="A4" i="7"/>
  <c r="A4" i="8" l="1"/>
  <c r="A4" i="10" s="1"/>
  <c r="A4" i="9" s="1"/>
  <c r="A4" i="11" s="1"/>
  <c r="A4" i="18" s="1"/>
  <c r="A4" i="13" s="1"/>
  <c r="A4" i="14" s="1"/>
  <c r="X29" i="1" l="1"/>
  <c r="Z32" i="1"/>
  <c r="F13" i="15"/>
  <c r="H13" i="15"/>
  <c r="F13" i="13" l="1"/>
  <c r="H13" i="13"/>
  <c r="J13" i="13"/>
  <c r="L13" i="13"/>
  <c r="G12" i="15" l="1"/>
  <c r="G13" i="15" s="1"/>
</calcChain>
</file>

<file path=xl/sharedStrings.xml><?xml version="1.0" encoding="utf-8"?>
<sst xmlns="http://schemas.openxmlformats.org/spreadsheetml/2006/main" count="634" uniqueCount="236">
  <si>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</si>
  <si>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</si>
  <si>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</si>
  <si>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</si>
  <si>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</si>
  <si>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</si>
  <si>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</si>
  <si>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</si>
  <si>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</si>
  <si>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</si>
  <si>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</si>
  <si>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</si>
  <si>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</si>
  <si>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</si>
  <si>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</si>
  <si>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</si>
  <si>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</si>
  <si>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</si>
  <si>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</si>
  <si>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</si>
  <si>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</si>
  <si>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</si>
  <si>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</si>
  <si>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</si>
  <si>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</si>
  <si>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</si>
  <si>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</si>
  <si>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</si>
  <si>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</si>
  <si>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</si>
  <si>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</si>
  <si>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</si>
  <si>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</si>
  <si>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</si>
  <si>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</si>
  <si>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</si>
  <si>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</si>
  <si>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</si>
  <si>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</si>
  <si>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</si>
  <si>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</si>
  <si>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</si>
  <si>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</si>
  <si>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</si>
  <si>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</si>
  <si>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</si>
  <si>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</si>
  <si>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</si>
  <si>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</si>
  <si>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</si>
  <si>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</si>
  <si>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</si>
  <si>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</si>
  <si>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</si>
  <si>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</si>
  <si>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</si>
  <si>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</si>
  <si>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</si>
  <si>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</si>
  <si>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</si>
  <si>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</si>
  <si>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</si>
  <si>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</si>
  <si>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</si>
  <si>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</si>
  <si>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</si>
  <si>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</si>
  <si>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</si>
  <si>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</si>
  <si>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</si>
  <si>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</si>
  <si>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</si>
  <si>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</si>
  <si>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</si>
  <si>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</si>
  <si>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</si>
  <si>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</si>
  <si>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</si>
  <si>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</si>
  <si>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</si>
  <si>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</si>
  <si>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</si>
  <si>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</si>
  <si>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</si>
  <si>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</si>
  <si>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</si>
  <si>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</si>
  <si>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ح . تراکتورسازی‌ایران‌</t>
  </si>
  <si>
    <t>سرمایه گذاری دارویی تامین</t>
  </si>
  <si>
    <t>سرمایه‌گذاری‌صندوق‌بازنشستگی‌</t>
  </si>
  <si>
    <t>سرمایه‌گذاری‌غدیر(هلدینگ‌</t>
  </si>
  <si>
    <t>سیمان خوزستان</t>
  </si>
  <si>
    <t>سیمان‌ارومیه‌</t>
  </si>
  <si>
    <t>فولاد مبارکه اصفهان</t>
  </si>
  <si>
    <t>گروه مپنا (سهامی عام)</t>
  </si>
  <si>
    <t>گسترش نفت و گاز پارسیان</t>
  </si>
  <si>
    <t>م .صنایع و معادن احیاء سپاهان</t>
  </si>
  <si>
    <t>ملی‌ صنایع‌ مس‌ ایران‌</t>
  </si>
  <si>
    <t>سکه تمام بهارتحویل1روزه صادرات</t>
  </si>
  <si>
    <t>سکه تمام بهارتحویلی 1روزه رفاه</t>
  </si>
  <si>
    <t>بانک ملت</t>
  </si>
  <si>
    <t>نفت‌ بهران‌</t>
  </si>
  <si>
    <t>پخش البرز</t>
  </si>
  <si>
    <t>قنداصفهان‌</t>
  </si>
  <si>
    <t>صنعتی دوده فام</t>
  </si>
  <si>
    <t>معدنی و صنعتی گل گهر</t>
  </si>
  <si>
    <t>اسنادخزانه-م3بودجه97-990721</t>
  </si>
  <si>
    <t>صورت وضعیت پرتفوی</t>
  </si>
  <si>
    <t>داروسازی تولید دارو</t>
  </si>
  <si>
    <t>ح . معدنی و صنعتی گل گهر</t>
  </si>
  <si>
    <t>مجتمع صنایع لاستیک یزد</t>
  </si>
  <si>
    <t>گروه‌بهمن‌</t>
  </si>
  <si>
    <t>100560915111178729</t>
  </si>
  <si>
    <t>سپرده بلند مدت</t>
  </si>
  <si>
    <t>1399/02/01</t>
  </si>
  <si>
    <t>1399/02/07</t>
  </si>
  <si>
    <t>‫4-2</t>
  </si>
  <si>
    <t>سرمایه‌ گذاری‌ البرز(هلدینگ‌</t>
  </si>
  <si>
    <t>گروه دارویی برکت</t>
  </si>
  <si>
    <t>گروه دارویی سبحان</t>
  </si>
  <si>
    <t>قند مرودشت‌</t>
  </si>
  <si>
    <t>1399/03/25</t>
  </si>
  <si>
    <t xml:space="preserve">گزارش وضعیت پرتفوی ماهانه </t>
  </si>
  <si>
    <t>برای ماه منتهی به 1399/04/31</t>
  </si>
  <si>
    <t>1399/04/31</t>
  </si>
  <si>
    <t>توسعه‌ معادن‌ روی‌ ایران‌</t>
  </si>
  <si>
    <t>ح .گروه دارویی سبحان</t>
  </si>
  <si>
    <t>تولیدات پتروشیمی قائد بصیر</t>
  </si>
  <si>
    <t>داروسازی‌ جابرابن‌حیان‌</t>
  </si>
  <si>
    <t>فولاد  خوزستان</t>
  </si>
  <si>
    <t>داروسازی‌ اسوه‌</t>
  </si>
  <si>
    <t>0.00 %</t>
  </si>
  <si>
    <t>1399/04/29</t>
  </si>
  <si>
    <t>1399/04/15</t>
  </si>
  <si>
    <t>1399/04/03</t>
  </si>
  <si>
    <t>1399/04/21</t>
  </si>
  <si>
    <t>فرآورده‌های‌نسوزآذر</t>
  </si>
  <si>
    <t>سیمان فارس و خوزستان</t>
  </si>
  <si>
    <t>1399/05/15</t>
  </si>
  <si>
    <t>0.01 %</t>
  </si>
  <si>
    <t>0.02 %</t>
  </si>
  <si>
    <t>1399/06/16</t>
  </si>
  <si>
    <t>-0.03 %</t>
  </si>
  <si>
    <t>1399/07/30</t>
  </si>
  <si>
    <t>فروشگاههای زنجیره ای افق کوروش</t>
  </si>
  <si>
    <t>1399/07/10</t>
  </si>
  <si>
    <t>1399/08/30</t>
  </si>
  <si>
    <t>ح . فرآورده‌های‌نسوزآذر</t>
  </si>
  <si>
    <t>بانک خاورمیانه</t>
  </si>
  <si>
    <t>پتروشیمی تندگویان</t>
  </si>
  <si>
    <t>سرمایه گذاری صبا تامین</t>
  </si>
  <si>
    <t>سیمان ساوه</t>
  </si>
  <si>
    <t>سرمایه گذاری کشاورزی کوثر</t>
  </si>
  <si>
    <t>صندوق واسطه گری مالی یکم-سهام</t>
  </si>
  <si>
    <t>تامین سرمایه بانک ملت</t>
  </si>
  <si>
    <t>1399/09/25</t>
  </si>
  <si>
    <t>سرمایه‌گذاری در اوراق بهادار  بادرآمد ثابت</t>
  </si>
  <si>
    <t>1399/10/30</t>
  </si>
  <si>
    <t>10.25 %</t>
  </si>
  <si>
    <t>10.79 %</t>
  </si>
  <si>
    <t>3.80 %</t>
  </si>
  <si>
    <t>1.40 %</t>
  </si>
  <si>
    <t xml:space="preserve"> منتهی به 30 بهمن ماه 1399</t>
  </si>
  <si>
    <t>برای ماه منتهی به 1399/11/30</t>
  </si>
  <si>
    <t>2.66 %</t>
  </si>
  <si>
    <t>9.75 %</t>
  </si>
  <si>
    <t>4.52 %</t>
  </si>
  <si>
    <t>2.03 %</t>
  </si>
  <si>
    <t>3.74 %</t>
  </si>
  <si>
    <t>2.35 %</t>
  </si>
  <si>
    <t>5.76 %</t>
  </si>
  <si>
    <t>7.73 %</t>
  </si>
  <si>
    <t>16.61 %</t>
  </si>
  <si>
    <t>2.73 %</t>
  </si>
  <si>
    <t>2.08 %</t>
  </si>
  <si>
    <t>1.22 %</t>
  </si>
  <si>
    <t>9.17 %</t>
  </si>
  <si>
    <t>10.18 %</t>
  </si>
  <si>
    <t>5.41 %</t>
  </si>
  <si>
    <t>زغال سنگ پروده طبس</t>
  </si>
  <si>
    <t>1399/11/30</t>
  </si>
  <si>
    <t>2.89 %</t>
  </si>
  <si>
    <t>0.36 %</t>
  </si>
  <si>
    <t>از ابتدای سال مالی تا پایان بهمن ماه</t>
  </si>
  <si>
    <t>طی بهمن ماه</t>
  </si>
  <si>
    <t>طی بهمن  ماه</t>
  </si>
  <si>
    <t>از ابتدای سال مالی تا پایان بهمن  ماه</t>
  </si>
  <si>
    <t>19.23 %</t>
  </si>
  <si>
    <t>10.90 %</t>
  </si>
  <si>
    <t>-0.06 %</t>
  </si>
  <si>
    <t>-3.11 %</t>
  </si>
  <si>
    <t>12.52 %</t>
  </si>
  <si>
    <t>-1.74 %</t>
  </si>
  <si>
    <t>8.86 %</t>
  </si>
  <si>
    <t>-5.41 %</t>
  </si>
  <si>
    <t>4.35 %</t>
  </si>
  <si>
    <t>11.94 %</t>
  </si>
  <si>
    <t>-5.12 %</t>
  </si>
  <si>
    <t>-2.52 %</t>
  </si>
  <si>
    <t>15.83 %</t>
  </si>
  <si>
    <t>10.32 %</t>
  </si>
  <si>
    <t>15.23 %</t>
  </si>
  <si>
    <t>4.66 %</t>
  </si>
  <si>
    <t>10.66 %</t>
  </si>
  <si>
    <t>0.19 %</t>
  </si>
  <si>
    <t>4.70 %</t>
  </si>
  <si>
    <t>-11.61 %</t>
  </si>
  <si>
    <t>1.42 %</t>
  </si>
  <si>
    <t>0.34 %</t>
  </si>
  <si>
    <t>2.31 %</t>
  </si>
  <si>
    <t>-4.48 %</t>
  </si>
  <si>
    <t>-0.24 %</t>
  </si>
  <si>
    <t>-0.28 %</t>
  </si>
  <si>
    <t>19.04 %</t>
  </si>
  <si>
    <t>2.85 %</t>
  </si>
  <si>
    <t>7.74 %</t>
  </si>
  <si>
    <t>8.50 %</t>
  </si>
  <si>
    <t>0.95 %</t>
  </si>
  <si>
    <t>2.07 %</t>
  </si>
  <si>
    <t>2.95 %</t>
  </si>
  <si>
    <t>1.80 %</t>
  </si>
  <si>
    <t>-4.53 %</t>
  </si>
  <si>
    <t>-0.58 %</t>
  </si>
  <si>
    <t>1.15 %</t>
  </si>
  <si>
    <t>-0.89 %</t>
  </si>
  <si>
    <t>3.12 %</t>
  </si>
  <si>
    <t>24.65 %</t>
  </si>
  <si>
    <t>-2.36 %</t>
  </si>
  <si>
    <t>1.25 %</t>
  </si>
  <si>
    <t>1.37 %</t>
  </si>
  <si>
    <t>3.63 %</t>
  </si>
  <si>
    <t>1.29 %</t>
  </si>
  <si>
    <t>17.05 %</t>
  </si>
  <si>
    <t>-15.06 %</t>
  </si>
  <si>
    <t>4.26 %</t>
  </si>
  <si>
    <t>تعدیل کارمزد کارگزاری توسعه معاملات کیان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</si>
</sst>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.000%"/>
    <numFmt numFmtId="169" formatCode="0_);[Red]\(0\)"/>
  </numFmts>
  <fonts count="36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sz val="20"/>
      <color rgb="FFFF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3" fontId="4" fillId="0" borderId="2" xfId="0" applyNumberFormat="1" applyFont="1" applyBorder="1"/>
    <xf numFmtId="0" fontId="5" fillId="0" borderId="4" xfId="0" applyFont="1" applyBorder="1" applyAlignment="1">
      <alignment horizontal="center" vertical="center"/>
    </xf>
    <xf numFmtId="165" fontId="4" fillId="0" borderId="2" xfId="0" applyNumberFormat="1" applyFont="1" applyBorder="1"/>
    <xf numFmtId="0" fontId="8" fillId="0" borderId="0" xfId="0" applyFont="1"/>
    <xf numFmtId="0" fontId="8" fillId="0" borderId="0" xfId="0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166" fontId="8" fillId="0" borderId="2" xfId="0" applyNumberFormat="1" applyFont="1" applyBorder="1"/>
    <xf numFmtId="0" fontId="9" fillId="0" borderId="0" xfId="0" applyFont="1"/>
    <xf numFmtId="0" fontId="8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3" fontId="8" fillId="0" borderId="0" xfId="0" applyNumberFormat="1" applyFont="1"/>
    <xf numFmtId="3" fontId="8" fillId="0" borderId="2" xfId="0" applyNumberFormat="1" applyFont="1" applyBorder="1"/>
    <xf numFmtId="3" fontId="8" fillId="0" borderId="0" xfId="0" applyNumberFormat="1" applyFont="1" applyBorder="1"/>
    <xf numFmtId="165" fontId="8" fillId="0" borderId="0" xfId="0" applyNumberFormat="1" applyFont="1"/>
    <xf numFmtId="165" fontId="8" fillId="0" borderId="0" xfId="0" applyNumberFormat="1" applyFont="1" applyBorder="1"/>
    <xf numFmtId="3" fontId="7" fillId="0" borderId="0" xfId="0" applyNumberFormat="1" applyFont="1" applyBorder="1"/>
    <xf numFmtId="166" fontId="7" fillId="0" borderId="0" xfId="0" applyNumberFormat="1" applyFont="1" applyBorder="1"/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5" fontId="9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3" fontId="13" fillId="0" borderId="2" xfId="0" applyNumberFormat="1" applyFont="1" applyBorder="1"/>
    <xf numFmtId="168" fontId="13" fillId="0" borderId="2" xfId="1" applyNumberFormat="1" applyFont="1" applyBorder="1"/>
    <xf numFmtId="0" fontId="3" fillId="0" borderId="3" xfId="0" applyFont="1" applyBorder="1" applyAlignment="1">
      <alignment horizontal="center" vertical="center"/>
    </xf>
    <xf numFmtId="165" fontId="8" fillId="0" borderId="2" xfId="0" applyNumberFormat="1" applyFont="1" applyBorder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Alignment="1">
      <alignment horizontal="right" vertical="center" readingOrder="2"/>
    </xf>
    <xf numFmtId="0" fontId="1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169" fontId="8" fillId="0" borderId="0" xfId="0" applyNumberFormat="1" applyFont="1"/>
    <xf numFmtId="169" fontId="4" fillId="0" borderId="0" xfId="0" applyNumberFormat="1" applyFont="1"/>
    <xf numFmtId="169" fontId="8" fillId="0" borderId="0" xfId="3" applyNumberFormat="1" applyFont="1"/>
    <xf numFmtId="169" fontId="8" fillId="0" borderId="0" xfId="0" applyNumberFormat="1" applyFont="1" applyBorder="1"/>
    <xf numFmtId="169" fontId="11" fillId="0" borderId="0" xfId="0" applyNumberFormat="1" applyFont="1"/>
    <xf numFmtId="169" fontId="13" fillId="0" borderId="2" xfId="0" applyNumberFormat="1" applyFont="1" applyBorder="1"/>
    <xf numFmtId="0" fontId="16" fillId="0" borderId="0" xfId="0" applyFont="1" applyAlignment="1">
      <alignment horizontal="right" vertical="center" readingOrder="2"/>
    </xf>
    <xf numFmtId="165" fontId="11" fillId="0" borderId="2" xfId="0" applyNumberFormat="1" applyFont="1" applyBorder="1"/>
    <xf numFmtId="167" fontId="3" fillId="0" borderId="2" xfId="2" applyNumberFormat="1" applyFont="1" applyBorder="1" applyAlignment="1">
      <alignment horizontal="center" vertical="center"/>
    </xf>
    <xf numFmtId="167" fontId="9" fillId="0" borderId="0" xfId="2" applyNumberFormat="1" applyFont="1"/>
    <xf numFmtId="167" fontId="10" fillId="0" borderId="0" xfId="2" applyNumberFormat="1" applyFont="1" applyAlignment="1">
      <alignment horizontal="center" vertical="center"/>
    </xf>
    <xf numFmtId="167" fontId="8" fillId="0" borderId="0" xfId="2" applyNumberFormat="1" applyFont="1" applyBorder="1"/>
    <xf numFmtId="167" fontId="7" fillId="0" borderId="0" xfId="2" applyNumberFormat="1" applyFont="1" applyBorder="1"/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24" fillId="0" borderId="0" xfId="0" applyFont="1"/>
    <xf numFmtId="0" fontId="23" fillId="0" borderId="0" xfId="0" applyFont="1" applyAlignment="1">
      <alignment horizontal="center"/>
    </xf>
    <xf numFmtId="0" fontId="25" fillId="0" borderId="0" xfId="0" applyFont="1" applyFill="1"/>
    <xf numFmtId="0" fontId="24" fillId="0" borderId="0" xfId="0" applyFont="1" applyBorder="1"/>
    <xf numFmtId="0" fontId="23" fillId="0" borderId="0" xfId="0" applyFont="1"/>
    <xf numFmtId="166" fontId="24" fillId="0" borderId="0" xfId="0" applyNumberFormat="1" applyFont="1"/>
    <xf numFmtId="166" fontId="24" fillId="0" borderId="2" xfId="0" applyNumberFormat="1" applyFont="1" applyBorder="1"/>
    <xf numFmtId="9" fontId="24" fillId="0" borderId="2" xfId="1" applyFont="1" applyBorder="1"/>
    <xf numFmtId="3" fontId="24" fillId="0" borderId="0" xfId="0" applyNumberFormat="1" applyFont="1"/>
    <xf numFmtId="0" fontId="29" fillId="0" borderId="0" xfId="0" applyFont="1"/>
    <xf numFmtId="0" fontId="24" fillId="0" borderId="0" xfId="0" applyFont="1" applyAlignment="1">
      <alignment wrapText="1"/>
    </xf>
    <xf numFmtId="0" fontId="26" fillId="0" borderId="1" xfId="0" applyFont="1" applyBorder="1" applyAlignment="1">
      <alignment horizontal="center" vertical="center" wrapText="1"/>
    </xf>
    <xf numFmtId="167" fontId="26" fillId="0" borderId="1" xfId="2" applyNumberFormat="1" applyFont="1" applyBorder="1" applyAlignment="1">
      <alignment horizontal="center" vertical="center" wrapText="1"/>
    </xf>
    <xf numFmtId="165" fontId="29" fillId="0" borderId="0" xfId="0" applyNumberFormat="1" applyFont="1"/>
    <xf numFmtId="165" fontId="29" fillId="0" borderId="0" xfId="0" applyNumberFormat="1" applyFont="1" applyAlignment="1">
      <alignment wrapText="1"/>
    </xf>
    <xf numFmtId="165" fontId="28" fillId="0" borderId="1" xfId="0" applyNumberFormat="1" applyFont="1" applyBorder="1" applyAlignment="1">
      <alignment horizontal="center" vertical="center" wrapText="1"/>
    </xf>
    <xf numFmtId="165" fontId="30" fillId="0" borderId="2" xfId="0" applyNumberFormat="1" applyFont="1" applyBorder="1"/>
    <xf numFmtId="164" fontId="30" fillId="0" borderId="2" xfId="2" applyFont="1" applyBorder="1"/>
    <xf numFmtId="9" fontId="30" fillId="0" borderId="2" xfId="1" applyFont="1" applyBorder="1"/>
    <xf numFmtId="165" fontId="32" fillId="0" borderId="0" xfId="0" applyNumberFormat="1" applyFont="1"/>
    <xf numFmtId="165" fontId="29" fillId="0" borderId="0" xfId="0" applyNumberFormat="1" applyFont="1" applyAlignment="1">
      <alignment horizontal="center"/>
    </xf>
    <xf numFmtId="0" fontId="34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11" fillId="0" borderId="0" xfId="0" applyNumberFormat="1" applyFont="1"/>
    <xf numFmtId="165" fontId="8" fillId="0" borderId="7" xfId="0" applyNumberFormat="1" applyFont="1" applyBorder="1"/>
    <xf numFmtId="167" fontId="8" fillId="0" borderId="7" xfId="2" applyNumberFormat="1" applyFont="1" applyBorder="1"/>
    <xf numFmtId="165" fontId="8" fillId="0" borderId="2" xfId="0" applyNumberFormat="1" applyFont="1" applyBorder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3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9" fontId="24" fillId="0" borderId="0" xfId="1" applyFont="1" applyAlignment="1">
      <alignment horizontal="center"/>
    </xf>
    <xf numFmtId="9" fontId="8" fillId="0" borderId="2" xfId="1" applyFont="1" applyBorder="1" applyAlignment="1">
      <alignment horizontal="center" vertical="center"/>
    </xf>
    <xf numFmtId="10" fontId="24" fillId="0" borderId="0" xfId="0" applyNumberFormat="1" applyFont="1" applyAlignment="1">
      <alignment horizontal="center"/>
    </xf>
    <xf numFmtId="10" fontId="35" fillId="0" borderId="0" xfId="0" applyNumberFormat="1" applyFont="1" applyAlignment="1">
      <alignment horizontal="center"/>
    </xf>
    <xf numFmtId="0" fontId="30" fillId="0" borderId="0" xfId="0" applyFont="1"/>
    <xf numFmtId="3" fontId="29" fillId="0" borderId="0" xfId="0" applyNumberFormat="1" applyFont="1"/>
    <xf numFmtId="3" fontId="4" fillId="0" borderId="0" xfId="0" applyNumberFormat="1" applyFon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165" fontId="28" fillId="0" borderId="0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0" fontId="33" fillId="0" borderId="0" xfId="0" applyFont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4">
    <cellStyle name="Comma" xfId="2" builtinId="3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rightToLeft="1" view="pageBreakPreview" topLeftCell="A2" zoomScaleNormal="100" zoomScaleSheetLayoutView="100" workbookViewId="0">
      <selection activeCell="A28" sqref="A28:M30"/>
    </sheetView>
  </sheetViews>
  <sheetFormatPr defaultRowHeight="15"/>
  <sheetData>
    <row r="1" spans="11:12">
      <c r="K1" s="66"/>
      <c r="L1" s="66"/>
    </row>
    <row r="2" spans="11:12">
      <c r="K2" s="66"/>
      <c r="L2" s="66"/>
    </row>
    <row r="3" spans="11:12">
      <c r="K3" s="66"/>
      <c r="L3" s="66"/>
    </row>
    <row r="4" spans="11:12">
      <c r="K4" s="66"/>
      <c r="L4" s="66"/>
    </row>
    <row r="5" spans="11:12">
      <c r="K5" s="66"/>
      <c r="L5" s="66"/>
    </row>
    <row r="6" spans="11:12">
      <c r="K6" s="66"/>
      <c r="L6" s="66"/>
    </row>
    <row r="7" spans="11:12">
      <c r="K7" s="66"/>
      <c r="L7" s="66"/>
    </row>
    <row r="8" spans="11:12">
      <c r="K8" s="66"/>
      <c r="L8" s="66"/>
    </row>
    <row r="9" spans="11:12">
      <c r="K9" s="66"/>
      <c r="L9" s="66"/>
    </row>
    <row r="10" spans="11:12">
      <c r="K10" s="66"/>
      <c r="L10" s="66"/>
    </row>
    <row r="11" spans="11:12">
      <c r="K11" s="66"/>
      <c r="L11" s="66"/>
    </row>
    <row r="12" spans="11:12">
      <c r="K12" s="66"/>
      <c r="L12" s="66"/>
    </row>
    <row r="13" spans="11:12">
      <c r="K13" s="66"/>
      <c r="L13" s="66"/>
    </row>
    <row r="14" spans="11:12">
      <c r="K14" s="66"/>
      <c r="L14" s="66"/>
    </row>
    <row r="15" spans="11:12">
      <c r="K15" s="66"/>
      <c r="L15" s="66"/>
    </row>
    <row r="16" spans="11:12">
      <c r="K16" s="66"/>
      <c r="L16" s="66"/>
    </row>
    <row r="17" spans="1:13">
      <c r="K17" s="66"/>
      <c r="L17" s="66"/>
    </row>
    <row r="18" spans="1:13">
      <c r="K18" s="66"/>
      <c r="L18" s="66"/>
    </row>
    <row r="19" spans="1:13" ht="15" customHeight="1"/>
    <row r="20" spans="1:13" ht="15" customHeight="1"/>
    <row r="21" spans="1:13" ht="15" customHeight="1"/>
    <row r="22" spans="1:13">
      <c r="K22" s="66"/>
      <c r="L22" s="66"/>
    </row>
    <row r="23" spans="1:13" ht="15" customHeight="1">
      <c r="A23" s="107" t="s">
        <v>122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</row>
    <row r="24" spans="1:13" ht="15" customHeight="1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</row>
    <row r="25" spans="1:13" ht="15" customHeight="1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</row>
    <row r="26" spans="1:13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</row>
    <row r="27" spans="1:13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</row>
    <row r="28" spans="1:13">
      <c r="A28" s="108" t="s">
        <v>162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</row>
    <row r="29" spans="1:13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</row>
    <row r="30" spans="1:13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O10" sqref="O10"/>
    </sheetView>
  </sheetViews>
  <sheetFormatPr defaultColWidth="9.140625" defaultRowHeight="27.75"/>
  <cols>
    <col min="1" max="1" width="42" style="34" bestFit="1" customWidth="1"/>
    <col min="2" max="2" width="1" style="34" customWidth="1"/>
    <col min="3" max="3" width="9.140625" style="34" customWidth="1"/>
    <col min="4" max="4" width="1" style="34" customWidth="1"/>
    <col min="5" max="5" width="24" style="34" bestFit="1" customWidth="1"/>
    <col min="6" max="6" width="1" style="34" customWidth="1"/>
    <col min="7" max="7" width="19" style="34" bestFit="1" customWidth="1"/>
    <col min="8" max="8" width="1" style="34" customWidth="1"/>
    <col min="9" max="9" width="20.140625" style="34" bestFit="1" customWidth="1"/>
    <col min="10" max="10" width="1" style="34" customWidth="1"/>
    <col min="11" max="11" width="13.28515625" style="34" customWidth="1"/>
    <col min="12" max="12" width="1" style="34" customWidth="1"/>
    <col min="13" max="13" width="24" style="34" bestFit="1" customWidth="1"/>
    <col min="14" max="14" width="1" style="34" customWidth="1"/>
    <col min="15" max="15" width="20.5703125" style="34" bestFit="1" customWidth="1"/>
    <col min="16" max="16" width="1" style="34" customWidth="1"/>
    <col min="17" max="17" width="20.5703125" style="34" bestFit="1" customWidth="1"/>
    <col min="18" max="18" width="1" style="34" customWidth="1"/>
    <col min="19" max="19" width="9.140625" style="34" customWidth="1"/>
    <col min="20" max="16384" width="9.140625" style="34"/>
  </cols>
  <sheetData>
    <row r="2" spans="1:18" ht="30">
      <c r="A2" s="131" t="s">
        <v>67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8" ht="30">
      <c r="A3" s="131" t="str">
        <f>'سرمایه‌گذاری در سهام '!A3:U3</f>
        <v>صورت وضعیت درآمدها</v>
      </c>
      <c r="B3" s="131"/>
      <c r="C3" s="131" t="s">
        <v>29</v>
      </c>
      <c r="D3" s="131" t="s">
        <v>29</v>
      </c>
      <c r="E3" s="131" t="s">
        <v>29</v>
      </c>
      <c r="F3" s="131" t="s">
        <v>29</v>
      </c>
      <c r="G3" s="131" t="s">
        <v>29</v>
      </c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8" ht="30">
      <c r="A4" s="131" t="str">
        <f>'سرمایه‌گذاری در سهام '!A4:U4</f>
        <v>برای ماه منتهی به 1399/11/30</v>
      </c>
      <c r="B4" s="131"/>
      <c r="C4" s="131">
        <f>'سرمایه‌گذاری در سهام '!A4:U4</f>
        <v>0</v>
      </c>
      <c r="D4" s="131" t="s">
        <v>60</v>
      </c>
      <c r="E4" s="131" t="s">
        <v>60</v>
      </c>
      <c r="F4" s="131" t="s">
        <v>60</v>
      </c>
      <c r="G4" s="131" t="s">
        <v>60</v>
      </c>
      <c r="H4" s="131"/>
      <c r="I4" s="131"/>
      <c r="J4" s="131"/>
      <c r="K4" s="131"/>
      <c r="L4" s="131"/>
      <c r="M4" s="131"/>
      <c r="N4" s="131"/>
      <c r="O4" s="131"/>
      <c r="P4" s="131"/>
      <c r="Q4" s="131"/>
    </row>
    <row r="5" spans="1:18" ht="30"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8" ht="32.25">
      <c r="A6" s="132" t="s">
        <v>82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</row>
    <row r="7" spans="1:18" ht="32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</row>
    <row r="8" spans="1:18" ht="30">
      <c r="A8" s="131" t="s">
        <v>33</v>
      </c>
      <c r="C8" s="131" t="s">
        <v>184</v>
      </c>
      <c r="D8" s="131" t="s">
        <v>31</v>
      </c>
      <c r="E8" s="131" t="s">
        <v>31</v>
      </c>
      <c r="F8" s="131" t="s">
        <v>31</v>
      </c>
      <c r="G8" s="131" t="s">
        <v>31</v>
      </c>
      <c r="H8" s="131" t="s">
        <v>31</v>
      </c>
      <c r="I8" s="131" t="s">
        <v>31</v>
      </c>
      <c r="K8" s="131" t="s">
        <v>183</v>
      </c>
      <c r="L8" s="131" t="s">
        <v>32</v>
      </c>
      <c r="M8" s="131" t="s">
        <v>32</v>
      </c>
      <c r="N8" s="131" t="s">
        <v>32</v>
      </c>
      <c r="O8" s="131" t="s">
        <v>32</v>
      </c>
      <c r="P8" s="131" t="s">
        <v>32</v>
      </c>
      <c r="Q8" s="131" t="s">
        <v>32</v>
      </c>
    </row>
    <row r="9" spans="1:18" ht="90.75" thickBot="1">
      <c r="A9" s="131" t="s">
        <v>33</v>
      </c>
      <c r="C9" s="37" t="s">
        <v>61</v>
      </c>
      <c r="D9" s="38"/>
      <c r="E9" s="37" t="s">
        <v>50</v>
      </c>
      <c r="F9" s="38"/>
      <c r="G9" s="37" t="s">
        <v>51</v>
      </c>
      <c r="H9" s="38"/>
      <c r="I9" s="37" t="s">
        <v>62</v>
      </c>
      <c r="J9" s="38"/>
      <c r="K9" s="37" t="s">
        <v>61</v>
      </c>
      <c r="L9" s="38"/>
      <c r="M9" s="37" t="s">
        <v>50</v>
      </c>
      <c r="N9" s="38"/>
      <c r="O9" s="37" t="s">
        <v>51</v>
      </c>
      <c r="P9" s="38"/>
      <c r="Q9" s="37" t="s">
        <v>62</v>
      </c>
    </row>
    <row r="10" spans="1:18" ht="36" customHeight="1">
      <c r="A10" s="10" t="s">
        <v>106</v>
      </c>
      <c r="B10" s="7"/>
      <c r="C10" s="15">
        <v>0</v>
      </c>
      <c r="D10" s="7"/>
      <c r="E10" s="15">
        <v>0</v>
      </c>
      <c r="F10" s="7"/>
      <c r="G10" s="15">
        <v>0</v>
      </c>
      <c r="H10" s="7"/>
      <c r="I10" s="15">
        <v>0</v>
      </c>
      <c r="J10" s="7"/>
      <c r="K10" s="15">
        <v>0</v>
      </c>
      <c r="L10" s="7"/>
      <c r="M10" s="15">
        <v>0</v>
      </c>
      <c r="N10" s="7"/>
      <c r="O10" s="15">
        <v>2578399134</v>
      </c>
      <c r="P10" s="7"/>
      <c r="Q10" s="15">
        <v>2578399134</v>
      </c>
    </row>
    <row r="11" spans="1:18" ht="28.5" thickBot="1">
      <c r="E11" s="39">
        <f t="shared" ref="E11:R11" si="0">SUM(E10:E10)</f>
        <v>0</v>
      </c>
      <c r="F11" s="39">
        <f t="shared" si="0"/>
        <v>0</v>
      </c>
      <c r="G11" s="39">
        <f t="shared" si="0"/>
        <v>0</v>
      </c>
      <c r="H11" s="39">
        <f t="shared" si="0"/>
        <v>0</v>
      </c>
      <c r="I11" s="39">
        <f t="shared" si="0"/>
        <v>0</v>
      </c>
      <c r="J11" s="39">
        <f t="shared" si="0"/>
        <v>0</v>
      </c>
      <c r="K11" s="39">
        <f t="shared" si="0"/>
        <v>0</v>
      </c>
      <c r="L11" s="39">
        <f t="shared" si="0"/>
        <v>0</v>
      </c>
      <c r="M11" s="39">
        <f t="shared" si="0"/>
        <v>0</v>
      </c>
      <c r="N11" s="39">
        <f t="shared" si="0"/>
        <v>0</v>
      </c>
      <c r="O11" s="39">
        <f t="shared" si="0"/>
        <v>2578399134</v>
      </c>
      <c r="P11" s="39">
        <f t="shared" si="0"/>
        <v>0</v>
      </c>
      <c r="Q11" s="39">
        <f t="shared" si="0"/>
        <v>2578399134</v>
      </c>
      <c r="R11" s="39">
        <f t="shared" si="0"/>
        <v>0</v>
      </c>
    </row>
    <row r="12" spans="1:18" ht="28.5" thickTop="1"/>
    <row r="13" spans="1:18">
      <c r="M13" s="53"/>
    </row>
    <row r="14" spans="1:18">
      <c r="M14" s="53"/>
    </row>
    <row r="15" spans="1:18">
      <c r="M15" s="53"/>
    </row>
    <row r="16" spans="1:18">
      <c r="M16" s="53"/>
    </row>
    <row r="17" spans="13:13">
      <c r="M17" s="53"/>
    </row>
    <row r="18" spans="13:13">
      <c r="M18" s="53"/>
    </row>
    <row r="19" spans="13:13">
      <c r="M19" s="53"/>
    </row>
    <row r="20" spans="13:13">
      <c r="M20" s="53"/>
    </row>
    <row r="21" spans="13:13">
      <c r="M21" s="53"/>
    </row>
    <row r="22" spans="13:13">
      <c r="M22" s="53"/>
    </row>
    <row r="23" spans="13:13">
      <c r="M23" s="53"/>
    </row>
    <row r="24" spans="13:13">
      <c r="M24" s="53"/>
    </row>
    <row r="25" spans="13:13">
      <c r="M25" s="53"/>
    </row>
    <row r="26" spans="13:13">
      <c r="M26" s="53"/>
    </row>
    <row r="27" spans="13:13">
      <c r="M27" s="53"/>
    </row>
    <row r="28" spans="13:13">
      <c r="M28" s="53"/>
    </row>
    <row r="29" spans="13:13">
      <c r="M29" s="53"/>
    </row>
    <row r="30" spans="13:13">
      <c r="M30" s="53"/>
    </row>
    <row r="31" spans="13:13">
      <c r="M31" s="53"/>
    </row>
    <row r="32" spans="13:13">
      <c r="M32" s="53"/>
    </row>
    <row r="33" spans="13:13">
      <c r="M33" s="53"/>
    </row>
    <row r="34" spans="13:13">
      <c r="M34" s="53"/>
    </row>
    <row r="35" spans="13:13">
      <c r="M35" s="53"/>
    </row>
    <row r="36" spans="13:13">
      <c r="M36" s="53"/>
    </row>
    <row r="37" spans="13:13">
      <c r="M37" s="53"/>
    </row>
    <row r="38" spans="13:13">
      <c r="M38" s="53"/>
    </row>
    <row r="39" spans="13:13">
      <c r="M39" s="53"/>
    </row>
    <row r="40" spans="13:13">
      <c r="M40" s="53"/>
    </row>
    <row r="41" spans="13:13">
      <c r="M41" s="53"/>
    </row>
    <row r="42" spans="13:13">
      <c r="M42" s="5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39"/>
  <sheetViews>
    <sheetView rightToLeft="1" view="pageBreakPreview" zoomScaleNormal="100" zoomScaleSheetLayoutView="100" workbookViewId="0">
      <selection activeCell="I14" sqref="I14"/>
    </sheetView>
  </sheetViews>
  <sheetFormatPr defaultColWidth="9.140625" defaultRowHeight="22.5"/>
  <cols>
    <col min="1" max="1" width="26.140625" style="1" bestFit="1" customWidth="1"/>
    <col min="2" max="2" width="1" style="1" customWidth="1"/>
    <col min="3" max="3" width="31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10" style="1" customWidth="1"/>
    <col min="8" max="8" width="1" style="1" customWidth="1"/>
    <col min="9" max="9" width="32.5703125" style="1" bestFit="1" customWidth="1"/>
    <col min="10" max="10" width="1" style="1" customWidth="1"/>
    <col min="11" max="11" width="10.28515625" style="1" customWidth="1"/>
    <col min="12" max="12" width="1" style="1" customWidth="1"/>
    <col min="13" max="13" width="9.140625" style="1" customWidth="1"/>
    <col min="14" max="16384" width="9.140625" style="1"/>
  </cols>
  <sheetData>
    <row r="2" spans="1:13" ht="24">
      <c r="A2" s="133" t="s">
        <v>67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ht="24">
      <c r="A3" s="133" t="str">
        <f>'سرمایه‌گذاری در اوراق بهادار '!A3:Q3</f>
        <v>صورت وضعیت درآمدها</v>
      </c>
      <c r="B3" s="133" t="s">
        <v>29</v>
      </c>
      <c r="C3" s="133" t="s">
        <v>29</v>
      </c>
      <c r="D3" s="133" t="s">
        <v>29</v>
      </c>
      <c r="E3" s="133" t="s">
        <v>29</v>
      </c>
      <c r="F3" s="133" t="s">
        <v>29</v>
      </c>
      <c r="G3" s="133"/>
      <c r="H3" s="133"/>
      <c r="I3" s="133"/>
      <c r="J3" s="133"/>
      <c r="K3" s="133"/>
      <c r="L3" s="133"/>
      <c r="M3" s="133"/>
    </row>
    <row r="4" spans="1:13" ht="24">
      <c r="A4" s="133" t="str">
        <f>'سرمایه‌گذاری در اوراق بهادار '!A4:Q4</f>
        <v>برای ماه منتهی به 1399/11/30</v>
      </c>
      <c r="B4" s="133" t="s">
        <v>123</v>
      </c>
      <c r="C4" s="133" t="s">
        <v>2</v>
      </c>
      <c r="D4" s="133" t="s">
        <v>2</v>
      </c>
      <c r="E4" s="133" t="s">
        <v>2</v>
      </c>
      <c r="F4" s="133" t="s">
        <v>2</v>
      </c>
      <c r="G4" s="133"/>
      <c r="H4" s="133"/>
      <c r="I4" s="133"/>
      <c r="J4" s="133"/>
      <c r="K4" s="133"/>
      <c r="L4" s="133"/>
      <c r="M4" s="133"/>
    </row>
    <row r="5" spans="1:13" ht="24">
      <c r="B5" s="46"/>
      <c r="C5" s="46"/>
      <c r="D5" s="46"/>
      <c r="E5" s="46"/>
      <c r="F5" s="46"/>
      <c r="G5" s="46"/>
      <c r="H5" s="46"/>
      <c r="I5" s="46"/>
    </row>
    <row r="6" spans="1:13" ht="28.5">
      <c r="A6" s="116" t="s">
        <v>81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3" ht="28.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3" ht="24.75" thickBot="1">
      <c r="A8" s="134" t="s">
        <v>53</v>
      </c>
      <c r="B8" s="134" t="s">
        <v>53</v>
      </c>
      <c r="C8" s="134" t="s">
        <v>53</v>
      </c>
      <c r="E8" s="134" t="s">
        <v>184</v>
      </c>
      <c r="F8" s="134" t="s">
        <v>31</v>
      </c>
      <c r="G8" s="134" t="s">
        <v>31</v>
      </c>
      <c r="I8" s="134" t="s">
        <v>183</v>
      </c>
      <c r="J8" s="134" t="s">
        <v>32</v>
      </c>
      <c r="K8" s="134" t="s">
        <v>32</v>
      </c>
    </row>
    <row r="9" spans="1:13" ht="48" thickBot="1">
      <c r="A9" s="5" t="s">
        <v>54</v>
      </c>
      <c r="C9" s="5" t="s">
        <v>19</v>
      </c>
      <c r="E9" s="5" t="s">
        <v>55</v>
      </c>
      <c r="G9" s="88" t="s">
        <v>56</v>
      </c>
      <c r="I9" s="5" t="s">
        <v>55</v>
      </c>
      <c r="K9" s="88" t="s">
        <v>56</v>
      </c>
    </row>
    <row r="10" spans="1:13" ht="26.25">
      <c r="A10" s="29" t="s">
        <v>26</v>
      </c>
      <c r="B10" s="25"/>
      <c r="C10" s="25" t="s">
        <v>27</v>
      </c>
      <c r="D10" s="25"/>
      <c r="E10" s="92">
        <v>3434170</v>
      </c>
      <c r="F10" s="25"/>
      <c r="G10" s="25" t="s">
        <v>38</v>
      </c>
      <c r="H10" s="25"/>
      <c r="I10" s="92">
        <v>50363793</v>
      </c>
      <c r="J10" s="25"/>
      <c r="K10" s="25" t="s">
        <v>38</v>
      </c>
    </row>
    <row r="11" spans="1:13" ht="26.25">
      <c r="A11" s="29" t="s">
        <v>63</v>
      </c>
      <c r="B11" s="25"/>
      <c r="C11" s="25" t="s">
        <v>64</v>
      </c>
      <c r="D11" s="25"/>
      <c r="E11" s="92">
        <v>156336838</v>
      </c>
      <c r="F11" s="25"/>
      <c r="G11" s="25" t="s">
        <v>38</v>
      </c>
      <c r="H11" s="25"/>
      <c r="I11" s="92">
        <v>2302862970</v>
      </c>
      <c r="J11" s="25"/>
      <c r="K11" s="25" t="s">
        <v>38</v>
      </c>
    </row>
    <row r="12" spans="1:13" ht="26.25">
      <c r="A12" s="29" t="s">
        <v>63</v>
      </c>
      <c r="B12" s="25"/>
      <c r="C12" s="25" t="s">
        <v>112</v>
      </c>
      <c r="D12" s="25"/>
      <c r="E12" s="92">
        <v>140163934</v>
      </c>
      <c r="F12" s="25"/>
      <c r="G12" s="25" t="s">
        <v>38</v>
      </c>
      <c r="H12" s="25"/>
      <c r="I12" s="92">
        <v>4515874316</v>
      </c>
      <c r="J12" s="25"/>
      <c r="K12" s="25" t="s">
        <v>38</v>
      </c>
    </row>
    <row r="13" spans="1:13" ht="36.75" customHeight="1" thickBot="1">
      <c r="E13" s="58">
        <f>SUM(E10:E12)</f>
        <v>299934942</v>
      </c>
      <c r="F13" s="58">
        <f t="shared" ref="F13:L13" si="0">SUM(F10:F12)</f>
        <v>0</v>
      </c>
      <c r="G13" s="58">
        <f>SUM(G10:G12)</f>
        <v>0</v>
      </c>
      <c r="H13" s="58">
        <f t="shared" si="0"/>
        <v>0</v>
      </c>
      <c r="I13" s="58">
        <f>SUM(I10:I12)</f>
        <v>6869101079</v>
      </c>
      <c r="J13" s="58">
        <f t="shared" si="0"/>
        <v>0</v>
      </c>
      <c r="K13" s="58">
        <f>SUM(K10:K12)</f>
        <v>0</v>
      </c>
      <c r="L13" s="6">
        <f t="shared" si="0"/>
        <v>0</v>
      </c>
      <c r="M13" s="52"/>
    </row>
    <row r="14" spans="1:13" ht="23.25" thickTop="1">
      <c r="M14" s="52"/>
    </row>
    <row r="15" spans="1:13">
      <c r="M15" s="52"/>
    </row>
    <row r="16" spans="1:13">
      <c r="M16" s="52"/>
    </row>
    <row r="17" spans="13:13">
      <c r="M17" s="52"/>
    </row>
    <row r="18" spans="13:13">
      <c r="M18" s="52"/>
    </row>
    <row r="19" spans="13:13">
      <c r="M19" s="52"/>
    </row>
    <row r="20" spans="13:13">
      <c r="M20" s="52"/>
    </row>
    <row r="21" spans="13:13">
      <c r="M21" s="52"/>
    </row>
    <row r="22" spans="13:13">
      <c r="M22" s="52"/>
    </row>
    <row r="23" spans="13:13">
      <c r="M23" s="52"/>
    </row>
    <row r="24" spans="13:13">
      <c r="M24" s="52"/>
    </row>
    <row r="25" spans="13:13">
      <c r="M25" s="52"/>
    </row>
    <row r="26" spans="13:13">
      <c r="M26" s="52"/>
    </row>
    <row r="27" spans="13:13">
      <c r="M27" s="52"/>
    </row>
    <row r="28" spans="13:13">
      <c r="M28" s="52"/>
    </row>
    <row r="29" spans="13:13">
      <c r="M29" s="52"/>
    </row>
    <row r="30" spans="13:13">
      <c r="M30" s="52"/>
    </row>
    <row r="31" spans="13:13">
      <c r="M31" s="52"/>
    </row>
    <row r="32" spans="13:13">
      <c r="M32" s="52"/>
    </row>
    <row r="33" spans="13:13">
      <c r="M33" s="52"/>
    </row>
    <row r="34" spans="13:13">
      <c r="M34" s="52"/>
    </row>
    <row r="35" spans="13:13">
      <c r="M35" s="52"/>
    </row>
    <row r="36" spans="13:13">
      <c r="M36" s="52"/>
    </row>
    <row r="37" spans="13:13">
      <c r="M37" s="52"/>
    </row>
    <row r="38" spans="13:13">
      <c r="M38" s="52"/>
    </row>
    <row r="39" spans="13:13">
      <c r="M39" s="52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2"/>
  <sheetViews>
    <sheetView rightToLeft="1" tabSelected="1" view="pageBreakPreview" zoomScaleNormal="100" zoomScaleSheetLayoutView="100" workbookViewId="0">
      <selection activeCell="A12" sqref="A12"/>
    </sheetView>
  </sheetViews>
  <sheetFormatPr defaultColWidth="12.140625" defaultRowHeight="22.5"/>
  <cols>
    <col min="1" max="1" width="42.42578125" style="1" bestFit="1" customWidth="1"/>
    <col min="2" max="2" width="2.5703125" style="1" customWidth="1"/>
    <col min="3" max="3" width="18.5703125" style="1" bestFit="1" customWidth="1"/>
    <col min="4" max="4" width="0.7109375" style="1" customWidth="1"/>
    <col min="5" max="5" width="19.85546875" style="1" customWidth="1"/>
    <col min="6" max="16384" width="12.140625" style="1"/>
  </cols>
  <sheetData>
    <row r="2" spans="1:13" ht="24">
      <c r="A2" s="133" t="s">
        <v>67</v>
      </c>
      <c r="B2" s="133"/>
      <c r="C2" s="133"/>
      <c r="D2" s="133"/>
      <c r="E2" s="133"/>
    </row>
    <row r="3" spans="1:13" ht="24">
      <c r="A3" s="133" t="s">
        <v>29</v>
      </c>
      <c r="B3" s="133" t="s">
        <v>29</v>
      </c>
      <c r="C3" s="133" t="s">
        <v>29</v>
      </c>
      <c r="D3" s="133" t="s">
        <v>29</v>
      </c>
      <c r="E3" s="133"/>
    </row>
    <row r="4" spans="1:13" ht="24">
      <c r="A4" s="133" t="str">
        <f>'درآمد سپرده بانکی '!A4:M4</f>
        <v>برای ماه منتهی به 1399/11/30</v>
      </c>
      <c r="B4" s="133" t="s">
        <v>2</v>
      </c>
      <c r="C4" s="133" t="s">
        <v>2</v>
      </c>
      <c r="D4" s="133" t="s">
        <v>2</v>
      </c>
      <c r="E4" s="133"/>
    </row>
    <row r="5" spans="1:13" ht="24">
      <c r="A5" s="46"/>
      <c r="B5" s="46"/>
      <c r="C5" s="46"/>
      <c r="D5" s="46"/>
      <c r="E5" s="46"/>
    </row>
    <row r="6" spans="1:13" ht="28.5">
      <c r="A6" s="116" t="s">
        <v>83</v>
      </c>
      <c r="B6" s="116"/>
      <c r="C6" s="116"/>
      <c r="D6" s="116"/>
      <c r="E6" s="116"/>
    </row>
    <row r="7" spans="1:13" ht="28.5">
      <c r="A7" s="49"/>
      <c r="B7" s="49"/>
      <c r="C7" s="49"/>
      <c r="D7" s="49"/>
      <c r="E7" s="49"/>
    </row>
    <row r="8" spans="1:13" ht="48.75" thickBot="1">
      <c r="A8" s="135" t="s">
        <v>57</v>
      </c>
      <c r="C8" s="3" t="s">
        <v>184</v>
      </c>
      <c r="E8" s="91" t="s">
        <v>183</v>
      </c>
    </row>
    <row r="9" spans="1:13" ht="24.75" thickBot="1">
      <c r="A9" s="134" t="s">
        <v>57</v>
      </c>
      <c r="C9" s="3" t="s">
        <v>22</v>
      </c>
      <c r="E9" s="3" t="s">
        <v>22</v>
      </c>
    </row>
    <row r="10" spans="1:13" ht="24">
      <c r="A10" s="2" t="s">
        <v>66</v>
      </c>
      <c r="C10" s="106">
        <v>0</v>
      </c>
      <c r="E10" s="106">
        <v>3009601947</v>
      </c>
    </row>
    <row r="11" spans="1:13" ht="24">
      <c r="A11" s="2" t="s">
        <v>235</v>
      </c>
      <c r="C11" s="106">
        <v>13076722</v>
      </c>
      <c r="E11" s="106">
        <v>3266295807</v>
      </c>
    </row>
    <row r="12" spans="1:13" ht="24.75" thickBot="1">
      <c r="A12" s="2" t="s">
        <v>38</v>
      </c>
      <c r="C12" s="6">
        <f>SUM(C10:C11)</f>
        <v>13076722</v>
      </c>
      <c r="E12" s="4">
        <f>SUM(E10:E11)</f>
        <v>6275897754</v>
      </c>
    </row>
    <row r="13" spans="1:13" ht="23.25" thickTop="1">
      <c r="M13" s="52"/>
    </row>
    <row r="14" spans="1:13">
      <c r="M14" s="52"/>
    </row>
    <row r="15" spans="1:13">
      <c r="M15" s="52"/>
    </row>
    <row r="16" spans="1:13">
      <c r="M16" s="52"/>
    </row>
    <row r="17" spans="13:13">
      <c r="M17" s="52"/>
    </row>
    <row r="18" spans="13:13">
      <c r="M18" s="52"/>
    </row>
    <row r="19" spans="13:13">
      <c r="M19" s="52"/>
    </row>
    <row r="20" spans="13:13">
      <c r="M20" s="52"/>
    </row>
    <row r="21" spans="13:13">
      <c r="M21" s="52"/>
    </row>
    <row r="22" spans="13:13">
      <c r="M22" s="52"/>
    </row>
    <row r="23" spans="13:13">
      <c r="M23" s="52"/>
    </row>
    <row r="24" spans="13:13">
      <c r="M24" s="52"/>
    </row>
    <row r="25" spans="13:13">
      <c r="M25" s="52"/>
    </row>
    <row r="26" spans="13:13">
      <c r="M26" s="52"/>
    </row>
    <row r="27" spans="13:13">
      <c r="M27" s="52"/>
    </row>
    <row r="28" spans="13:13">
      <c r="M28" s="52"/>
    </row>
    <row r="29" spans="13:13">
      <c r="M29" s="52"/>
    </row>
    <row r="30" spans="13:13">
      <c r="M30" s="52"/>
    </row>
    <row r="31" spans="13:13">
      <c r="M31" s="52"/>
    </row>
    <row r="32" spans="13:13">
      <c r="M32" s="52"/>
    </row>
    <row r="33" spans="13:13">
      <c r="M33" s="52"/>
    </row>
    <row r="34" spans="13:13">
      <c r="M34" s="52"/>
    </row>
    <row r="35" spans="13:13">
      <c r="M35" s="52"/>
    </row>
    <row r="36" spans="13:13">
      <c r="M36" s="52"/>
    </row>
    <row r="37" spans="13:13">
      <c r="M37" s="52"/>
    </row>
    <row r="38" spans="13:13">
      <c r="M38" s="52"/>
    </row>
    <row r="39" spans="13:13">
      <c r="M39" s="52"/>
    </row>
    <row r="40" spans="13:13">
      <c r="M40" s="52"/>
    </row>
    <row r="41" spans="13:13">
      <c r="M41" s="52"/>
    </row>
    <row r="42" spans="13:13">
      <c r="M42" s="52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34"/>
  <sheetViews>
    <sheetView rightToLeft="1" view="pageBreakPreview" topLeftCell="A19" zoomScale="50" zoomScaleNormal="60" zoomScaleSheetLayoutView="50" workbookViewId="0">
      <selection activeCell="W29" sqref="W29"/>
    </sheetView>
  </sheetViews>
  <sheetFormatPr defaultColWidth="9.140625" defaultRowHeight="31.5"/>
  <cols>
    <col min="1" max="1" width="49.140625" style="67" customWidth="1"/>
    <col min="2" max="2" width="1" style="67" customWidth="1"/>
    <col min="3" max="3" width="20.5703125" style="67" customWidth="1"/>
    <col min="4" max="4" width="1" style="67" customWidth="1"/>
    <col min="5" max="5" width="29.85546875" style="67" bestFit="1" customWidth="1"/>
    <col min="6" max="6" width="0.7109375" style="67" customWidth="1"/>
    <col min="7" max="7" width="30" style="67" bestFit="1" customWidth="1"/>
    <col min="8" max="8" width="1.140625" style="67" customWidth="1"/>
    <col min="9" max="9" width="18.5703125" style="67" bestFit="1" customWidth="1"/>
    <col min="10" max="10" width="0.5703125" style="67" customWidth="1"/>
    <col min="11" max="11" width="33.42578125" style="67" customWidth="1"/>
    <col min="12" max="12" width="0.7109375" style="67" customWidth="1"/>
    <col min="13" max="13" width="20.85546875" style="67" bestFit="1" customWidth="1"/>
    <col min="14" max="14" width="0.85546875" style="67" customWidth="1"/>
    <col min="15" max="15" width="29.85546875" style="67" bestFit="1" customWidth="1"/>
    <col min="16" max="16" width="1" style="67" customWidth="1"/>
    <col min="17" max="17" width="20.5703125" style="67" bestFit="1" customWidth="1"/>
    <col min="18" max="18" width="1" style="67" customWidth="1"/>
    <col min="19" max="19" width="18.140625" style="67" bestFit="1" customWidth="1"/>
    <col min="20" max="20" width="1" style="67" customWidth="1"/>
    <col min="21" max="21" width="33" style="67" customWidth="1"/>
    <col min="22" max="22" width="0.85546875" style="67" customWidth="1"/>
    <col min="23" max="23" width="32.7109375" style="67" customWidth="1"/>
    <col min="24" max="24" width="1" style="67" customWidth="1"/>
    <col min="25" max="25" width="19.5703125" style="67" customWidth="1"/>
    <col min="26" max="26" width="1" style="67" customWidth="1"/>
    <col min="27" max="16384" width="9.140625" style="67"/>
  </cols>
  <sheetData>
    <row r="2" spans="1:25" ht="47.25" customHeight="1">
      <c r="A2" s="109" t="s">
        <v>67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spans="1:25" ht="47.25" customHeight="1">
      <c r="A3" s="109" t="s">
        <v>107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</row>
    <row r="4" spans="1:25" ht="47.25" customHeight="1">
      <c r="A4" s="109" t="s">
        <v>163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</row>
    <row r="5" spans="1:25" ht="47.25" customHeight="1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</row>
    <row r="6" spans="1:25" s="69" customFormat="1" ht="47.25" customHeight="1">
      <c r="A6" s="47" t="s">
        <v>68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</row>
    <row r="7" spans="1:25" s="69" customFormat="1" ht="47.25" customHeight="1">
      <c r="A7" s="47" t="s">
        <v>69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</row>
    <row r="8" spans="1:25">
      <c r="C8" s="70"/>
      <c r="D8" s="70"/>
      <c r="E8" s="70"/>
      <c r="F8" s="70"/>
      <c r="G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</row>
    <row r="9" spans="1:25" ht="40.5" customHeight="1">
      <c r="A9" s="111" t="s">
        <v>3</v>
      </c>
      <c r="C9" s="110" t="s">
        <v>157</v>
      </c>
      <c r="D9" s="110" t="s">
        <v>143</v>
      </c>
      <c r="E9" s="110" t="s">
        <v>143</v>
      </c>
      <c r="F9" s="110" t="s">
        <v>143</v>
      </c>
      <c r="G9" s="110" t="s">
        <v>143</v>
      </c>
      <c r="I9" s="110" t="s">
        <v>4</v>
      </c>
      <c r="J9" s="110" t="s">
        <v>4</v>
      </c>
      <c r="K9" s="110" t="s">
        <v>4</v>
      </c>
      <c r="L9" s="110" t="s">
        <v>4</v>
      </c>
      <c r="M9" s="110" t="s">
        <v>4</v>
      </c>
      <c r="N9" s="110" t="s">
        <v>4</v>
      </c>
      <c r="O9" s="110" t="s">
        <v>4</v>
      </c>
      <c r="Q9" s="110" t="s">
        <v>180</v>
      </c>
      <c r="R9" s="110" t="s">
        <v>146</v>
      </c>
      <c r="S9" s="110" t="s">
        <v>146</v>
      </c>
      <c r="T9" s="110" t="s">
        <v>146</v>
      </c>
      <c r="U9" s="110" t="s">
        <v>146</v>
      </c>
      <c r="V9" s="110" t="s">
        <v>146</v>
      </c>
      <c r="W9" s="110" t="s">
        <v>146</v>
      </c>
      <c r="X9" s="110" t="s">
        <v>146</v>
      </c>
      <c r="Y9" s="110" t="s">
        <v>146</v>
      </c>
    </row>
    <row r="10" spans="1:25" ht="33.75" customHeight="1">
      <c r="A10" s="111" t="s">
        <v>3</v>
      </c>
      <c r="C10" s="111" t="s">
        <v>6</v>
      </c>
      <c r="E10" s="111" t="s">
        <v>7</v>
      </c>
      <c r="G10" s="111" t="s">
        <v>8</v>
      </c>
      <c r="I10" s="111" t="s">
        <v>9</v>
      </c>
      <c r="J10" s="111" t="s">
        <v>9</v>
      </c>
      <c r="K10" s="111" t="s">
        <v>9</v>
      </c>
      <c r="M10" s="111" t="s">
        <v>10</v>
      </c>
      <c r="N10" s="111" t="s">
        <v>10</v>
      </c>
      <c r="O10" s="111" t="s">
        <v>10</v>
      </c>
      <c r="Q10" s="111" t="s">
        <v>6</v>
      </c>
      <c r="S10" s="111" t="s">
        <v>11</v>
      </c>
      <c r="U10" s="111" t="s">
        <v>7</v>
      </c>
      <c r="W10" s="111" t="s">
        <v>8</v>
      </c>
      <c r="Y10" s="111" t="s">
        <v>12</v>
      </c>
    </row>
    <row r="11" spans="1:25" ht="33.75" customHeight="1">
      <c r="A11" s="111" t="s">
        <v>3</v>
      </c>
      <c r="C11" s="111" t="s">
        <v>6</v>
      </c>
      <c r="E11" s="111" t="s">
        <v>7</v>
      </c>
      <c r="G11" s="111" t="s">
        <v>8</v>
      </c>
      <c r="I11" s="90" t="s">
        <v>6</v>
      </c>
      <c r="K11" s="90" t="s">
        <v>7</v>
      </c>
      <c r="M11" s="90" t="s">
        <v>6</v>
      </c>
      <c r="O11" s="90" t="s">
        <v>13</v>
      </c>
      <c r="Q11" s="111" t="s">
        <v>6</v>
      </c>
      <c r="S11" s="111" t="s">
        <v>11</v>
      </c>
      <c r="U11" s="111" t="s">
        <v>7</v>
      </c>
      <c r="W11" s="111" t="s">
        <v>8</v>
      </c>
      <c r="Y11" s="111" t="s">
        <v>12</v>
      </c>
    </row>
    <row r="12" spans="1:25" ht="41.25" customHeight="1">
      <c r="A12" s="71" t="s">
        <v>148</v>
      </c>
      <c r="C12" s="75">
        <v>7000000</v>
      </c>
      <c r="E12" s="75">
        <v>72241972026</v>
      </c>
      <c r="G12" s="75">
        <v>71810172000</v>
      </c>
      <c r="I12" s="75">
        <v>0</v>
      </c>
      <c r="K12" s="75">
        <v>0</v>
      </c>
      <c r="M12" s="75">
        <v>0</v>
      </c>
      <c r="O12" s="75">
        <v>0</v>
      </c>
      <c r="Q12" s="75">
        <v>7000000</v>
      </c>
      <c r="S12" s="75">
        <v>9500</v>
      </c>
      <c r="U12" s="75">
        <v>72241972026</v>
      </c>
      <c r="W12" s="75">
        <v>66104325000</v>
      </c>
      <c r="Y12" s="67" t="s">
        <v>164</v>
      </c>
    </row>
    <row r="13" spans="1:25" ht="41.25" customHeight="1">
      <c r="A13" s="71" t="s">
        <v>100</v>
      </c>
      <c r="C13" s="75">
        <v>61000000</v>
      </c>
      <c r="E13" s="75">
        <v>241706921276</v>
      </c>
      <c r="G13" s="75">
        <v>218293380000</v>
      </c>
      <c r="I13" s="75">
        <v>0</v>
      </c>
      <c r="K13" s="75">
        <v>0</v>
      </c>
      <c r="M13" s="75">
        <v>0</v>
      </c>
      <c r="O13" s="75">
        <v>0</v>
      </c>
      <c r="Q13" s="75">
        <v>61000000</v>
      </c>
      <c r="S13" s="75">
        <v>4000</v>
      </c>
      <c r="U13" s="75">
        <v>241706921276</v>
      </c>
      <c r="W13" s="75">
        <v>242548200000</v>
      </c>
      <c r="Y13" s="67" t="s">
        <v>165</v>
      </c>
    </row>
    <row r="14" spans="1:25" ht="41.25" customHeight="1">
      <c r="A14" s="71" t="s">
        <v>84</v>
      </c>
      <c r="C14" s="75">
        <v>1200000</v>
      </c>
      <c r="E14" s="75">
        <v>121642524203</v>
      </c>
      <c r="G14" s="75">
        <v>102645603000</v>
      </c>
      <c r="I14" s="75">
        <v>0</v>
      </c>
      <c r="K14" s="75">
        <v>0</v>
      </c>
      <c r="M14" s="75">
        <v>0</v>
      </c>
      <c r="O14" s="75">
        <v>0</v>
      </c>
      <c r="Q14" s="75">
        <v>1200000</v>
      </c>
      <c r="S14" s="75">
        <v>94320</v>
      </c>
      <c r="U14" s="75">
        <v>121642524203</v>
      </c>
      <c r="W14" s="75">
        <v>112510555200</v>
      </c>
      <c r="Y14" s="67" t="s">
        <v>166</v>
      </c>
    </row>
    <row r="15" spans="1:25" ht="41.25" customHeight="1">
      <c r="A15" s="71" t="s">
        <v>85</v>
      </c>
      <c r="C15" s="75">
        <v>4900000</v>
      </c>
      <c r="E15" s="75">
        <v>136422845944</v>
      </c>
      <c r="G15" s="75">
        <v>240230075400</v>
      </c>
      <c r="I15" s="75">
        <v>0</v>
      </c>
      <c r="K15" s="75">
        <v>0</v>
      </c>
      <c r="M15" s="75">
        <v>-100000</v>
      </c>
      <c r="O15" s="75">
        <v>5459698484</v>
      </c>
      <c r="Q15" s="75">
        <v>4800000</v>
      </c>
      <c r="S15" s="75">
        <v>53430</v>
      </c>
      <c r="U15" s="75">
        <v>133638706230</v>
      </c>
      <c r="W15" s="75">
        <v>254938039200</v>
      </c>
      <c r="Y15" s="67" t="s">
        <v>158</v>
      </c>
    </row>
    <row r="16" spans="1:25" ht="41.25" customHeight="1">
      <c r="A16" s="71" t="s">
        <v>102</v>
      </c>
      <c r="C16" s="75">
        <v>2000000</v>
      </c>
      <c r="E16" s="75">
        <v>102851377001</v>
      </c>
      <c r="G16" s="75">
        <v>59643000000</v>
      </c>
      <c r="I16" s="75">
        <v>0</v>
      </c>
      <c r="K16" s="75">
        <v>0</v>
      </c>
      <c r="M16" s="75">
        <v>-600000</v>
      </c>
      <c r="O16" s="75">
        <v>20459771200</v>
      </c>
      <c r="Q16" s="75">
        <v>1400000</v>
      </c>
      <c r="S16" s="75">
        <v>36262</v>
      </c>
      <c r="U16" s="75">
        <v>71995963897</v>
      </c>
      <c r="W16" s="75">
        <v>50464737540</v>
      </c>
      <c r="Y16" s="67" t="s">
        <v>167</v>
      </c>
    </row>
    <row r="17" spans="1:26" ht="41.25" customHeight="1">
      <c r="A17" s="71" t="s">
        <v>86</v>
      </c>
      <c r="C17" s="75">
        <v>3500000</v>
      </c>
      <c r="E17" s="75">
        <v>73886161534</v>
      </c>
      <c r="G17" s="75">
        <v>107680466250</v>
      </c>
      <c r="I17" s="75">
        <v>0</v>
      </c>
      <c r="K17" s="75">
        <v>0</v>
      </c>
      <c r="M17" s="75">
        <v>0</v>
      </c>
      <c r="O17" s="75">
        <v>0</v>
      </c>
      <c r="Q17" s="75">
        <v>3500000</v>
      </c>
      <c r="S17" s="75">
        <v>26700</v>
      </c>
      <c r="U17" s="75">
        <v>73886161534</v>
      </c>
      <c r="W17" s="75">
        <v>92893972500</v>
      </c>
      <c r="Y17" s="67" t="s">
        <v>168</v>
      </c>
    </row>
    <row r="18" spans="1:26" ht="41.25" customHeight="1">
      <c r="A18" s="71" t="s">
        <v>127</v>
      </c>
      <c r="C18" s="75">
        <v>700000</v>
      </c>
      <c r="E18" s="75">
        <v>99312897220</v>
      </c>
      <c r="G18" s="75">
        <v>63574268940</v>
      </c>
      <c r="I18" s="75">
        <v>0</v>
      </c>
      <c r="K18" s="75">
        <v>0</v>
      </c>
      <c r="M18" s="75">
        <v>-50000</v>
      </c>
      <c r="O18" s="75">
        <v>4994604394</v>
      </c>
      <c r="Q18" s="75">
        <v>650000</v>
      </c>
      <c r="S18" s="75">
        <v>90544</v>
      </c>
      <c r="U18" s="75">
        <v>92219118850</v>
      </c>
      <c r="W18" s="75">
        <v>58503421080</v>
      </c>
      <c r="Y18" s="67" t="s">
        <v>169</v>
      </c>
    </row>
    <row r="19" spans="1:26" ht="41.25" customHeight="1">
      <c r="A19" s="71" t="s">
        <v>88</v>
      </c>
      <c r="C19" s="75">
        <v>3430000</v>
      </c>
      <c r="E19" s="75">
        <v>195613567309</v>
      </c>
      <c r="G19" s="75">
        <v>160728143310</v>
      </c>
      <c r="I19" s="75">
        <v>0</v>
      </c>
      <c r="K19" s="75">
        <v>0</v>
      </c>
      <c r="M19" s="75">
        <v>-230000</v>
      </c>
      <c r="O19" s="75">
        <v>11034979944</v>
      </c>
      <c r="Q19" s="75">
        <v>3200000</v>
      </c>
      <c r="S19" s="75">
        <v>45010</v>
      </c>
      <c r="U19" s="75">
        <v>182496622562</v>
      </c>
      <c r="W19" s="75">
        <v>143175009600</v>
      </c>
      <c r="Y19" s="67" t="s">
        <v>170</v>
      </c>
    </row>
    <row r="20" spans="1:26" ht="41.25" customHeight="1">
      <c r="A20" s="71" t="s">
        <v>90</v>
      </c>
      <c r="C20" s="75">
        <v>13000000</v>
      </c>
      <c r="E20" s="75">
        <v>156757291905</v>
      </c>
      <c r="G20" s="75">
        <v>124703572500</v>
      </c>
      <c r="I20" s="75">
        <v>3000000</v>
      </c>
      <c r="K20" s="75">
        <v>36183546859</v>
      </c>
      <c r="M20" s="75">
        <v>0</v>
      </c>
      <c r="O20" s="75">
        <v>0</v>
      </c>
      <c r="Q20" s="75">
        <v>16000000</v>
      </c>
      <c r="S20" s="75">
        <v>12090</v>
      </c>
      <c r="U20" s="75">
        <v>192940838764</v>
      </c>
      <c r="W20" s="75">
        <v>192289032000</v>
      </c>
      <c r="Y20" s="67" t="s">
        <v>171</v>
      </c>
    </row>
    <row r="21" spans="1:26" ht="41.25" customHeight="1">
      <c r="A21" s="71" t="s">
        <v>91</v>
      </c>
      <c r="C21" s="75">
        <v>18300000</v>
      </c>
      <c r="E21" s="75">
        <v>287457780155</v>
      </c>
      <c r="G21" s="75">
        <v>406389509100</v>
      </c>
      <c r="I21" s="75">
        <v>0</v>
      </c>
      <c r="K21" s="75">
        <v>0</v>
      </c>
      <c r="M21" s="75">
        <v>-300000</v>
      </c>
      <c r="O21" s="75">
        <v>6996123939</v>
      </c>
      <c r="Q21" s="75">
        <v>18000000</v>
      </c>
      <c r="S21" s="75">
        <v>23080</v>
      </c>
      <c r="U21" s="75">
        <v>282745357528</v>
      </c>
      <c r="W21" s="75">
        <v>412968132000</v>
      </c>
      <c r="Y21" s="67" t="s">
        <v>172</v>
      </c>
    </row>
    <row r="22" spans="1:26" ht="41.25" customHeight="1">
      <c r="A22" s="71" t="s">
        <v>137</v>
      </c>
      <c r="C22" s="75">
        <v>3700000</v>
      </c>
      <c r="E22" s="75">
        <v>98510815329</v>
      </c>
      <c r="G22" s="75">
        <v>55795032450</v>
      </c>
      <c r="I22" s="75">
        <v>0</v>
      </c>
      <c r="K22" s="75">
        <v>0</v>
      </c>
      <c r="M22" s="75">
        <v>-200000</v>
      </c>
      <c r="O22" s="75">
        <v>3898664116</v>
      </c>
      <c r="Q22" s="75">
        <v>3500000</v>
      </c>
      <c r="S22" s="75">
        <v>19500</v>
      </c>
      <c r="U22" s="75">
        <v>93185906393</v>
      </c>
      <c r="W22" s="75">
        <v>67843912500</v>
      </c>
      <c r="Y22" s="67" t="s">
        <v>173</v>
      </c>
    </row>
    <row r="23" spans="1:26" ht="41.25" customHeight="1">
      <c r="A23" s="71" t="s">
        <v>136</v>
      </c>
      <c r="C23" s="75">
        <v>1536666</v>
      </c>
      <c r="E23" s="75">
        <v>31895630737</v>
      </c>
      <c r="G23" s="75">
        <v>54853345087.443001</v>
      </c>
      <c r="I23" s="75">
        <v>0</v>
      </c>
      <c r="K23" s="75">
        <v>0</v>
      </c>
      <c r="M23" s="75">
        <v>0</v>
      </c>
      <c r="O23" s="75">
        <v>0</v>
      </c>
      <c r="Q23" s="75">
        <v>1536666</v>
      </c>
      <c r="S23" s="75">
        <v>33940</v>
      </c>
      <c r="U23" s="75">
        <v>31895630737</v>
      </c>
      <c r="W23" s="75">
        <v>51844125097.961998</v>
      </c>
      <c r="Y23" s="67" t="s">
        <v>174</v>
      </c>
    </row>
    <row r="24" spans="1:26" ht="41.25" customHeight="1">
      <c r="A24" s="71" t="s">
        <v>93</v>
      </c>
      <c r="C24" s="75">
        <v>3000000</v>
      </c>
      <c r="E24" s="75">
        <v>35255686241</v>
      </c>
      <c r="G24" s="75">
        <v>30417930000</v>
      </c>
      <c r="I24" s="75">
        <v>0</v>
      </c>
      <c r="K24" s="75">
        <v>0</v>
      </c>
      <c r="M24" s="75">
        <v>-500000</v>
      </c>
      <c r="O24" s="75">
        <v>5641233792</v>
      </c>
      <c r="Q24" s="75">
        <v>2500000</v>
      </c>
      <c r="S24" s="75">
        <v>12200</v>
      </c>
      <c r="U24" s="75">
        <v>29379738534</v>
      </c>
      <c r="W24" s="75">
        <v>30318525000</v>
      </c>
      <c r="Y24" s="67" t="s">
        <v>175</v>
      </c>
    </row>
    <row r="25" spans="1:26" ht="41.25" customHeight="1">
      <c r="A25" s="71" t="s">
        <v>94</v>
      </c>
      <c r="C25" s="75">
        <v>12881481</v>
      </c>
      <c r="E25" s="75">
        <v>246127854831</v>
      </c>
      <c r="G25" s="75">
        <v>193353026439.55499</v>
      </c>
      <c r="I25" s="75">
        <v>905662</v>
      </c>
      <c r="K25" s="75">
        <v>15411602439</v>
      </c>
      <c r="M25" s="75">
        <v>-305662</v>
      </c>
      <c r="O25" s="75">
        <v>5169026156</v>
      </c>
      <c r="Q25" s="75">
        <v>13481481</v>
      </c>
      <c r="S25" s="75">
        <v>17020</v>
      </c>
      <c r="U25" s="75">
        <v>255740709808</v>
      </c>
      <c r="W25" s="75">
        <v>228089550520.61099</v>
      </c>
      <c r="Y25" s="67" t="s">
        <v>176</v>
      </c>
    </row>
    <row r="26" spans="1:26" ht="41.25" customHeight="1">
      <c r="A26" s="71" t="s">
        <v>96</v>
      </c>
      <c r="C26" s="75">
        <v>1400000</v>
      </c>
      <c r="E26" s="75">
        <v>126650257854</v>
      </c>
      <c r="G26" s="75">
        <v>229625550000</v>
      </c>
      <c r="I26" s="75">
        <v>300000</v>
      </c>
      <c r="K26" s="75">
        <v>42845191337</v>
      </c>
      <c r="M26" s="75">
        <v>0</v>
      </c>
      <c r="O26" s="75">
        <v>0</v>
      </c>
      <c r="Q26" s="75">
        <v>1700000</v>
      </c>
      <c r="S26" s="75">
        <v>149881</v>
      </c>
      <c r="U26" s="75">
        <v>169495449191</v>
      </c>
      <c r="W26" s="75">
        <v>253281653685</v>
      </c>
      <c r="Y26" s="67" t="s">
        <v>177</v>
      </c>
    </row>
    <row r="27" spans="1:26" ht="41.25" customHeight="1">
      <c r="A27" s="71" t="s">
        <v>105</v>
      </c>
      <c r="C27" s="75">
        <v>8000000</v>
      </c>
      <c r="E27" s="75">
        <v>102540766094</v>
      </c>
      <c r="G27" s="75">
        <v>124057440000</v>
      </c>
      <c r="I27" s="75">
        <v>0</v>
      </c>
      <c r="K27" s="75">
        <v>0</v>
      </c>
      <c r="M27" s="75">
        <v>-500000</v>
      </c>
      <c r="O27" s="75">
        <v>8896747525</v>
      </c>
      <c r="Q27" s="75">
        <v>7500000</v>
      </c>
      <c r="S27" s="75">
        <v>18050</v>
      </c>
      <c r="U27" s="75">
        <v>96131968213</v>
      </c>
      <c r="W27" s="75">
        <v>134569518750</v>
      </c>
      <c r="Y27" s="67" t="s">
        <v>178</v>
      </c>
    </row>
    <row r="28" spans="1:26" ht="41.25" customHeight="1">
      <c r="A28" s="71" t="s">
        <v>179</v>
      </c>
      <c r="C28" s="75">
        <v>0</v>
      </c>
      <c r="E28" s="75">
        <v>0</v>
      </c>
      <c r="G28" s="75">
        <v>0</v>
      </c>
      <c r="I28" s="75">
        <v>60</v>
      </c>
      <c r="K28" s="75">
        <v>1231114</v>
      </c>
      <c r="M28" s="75">
        <v>0</v>
      </c>
      <c r="O28" s="75">
        <v>0</v>
      </c>
      <c r="Q28" s="75">
        <v>60</v>
      </c>
      <c r="S28" s="75">
        <v>31196</v>
      </c>
      <c r="U28" s="75">
        <v>1231114</v>
      </c>
      <c r="W28" s="75">
        <v>1860623.0279999999</v>
      </c>
      <c r="Y28" s="67" t="s">
        <v>131</v>
      </c>
    </row>
    <row r="29" spans="1:26" ht="41.25" customHeight="1" thickBot="1">
      <c r="C29" s="73">
        <f t="shared" ref="C29:Y29" si="0">SUM(C12:C28)</f>
        <v>145548147</v>
      </c>
      <c r="D29" s="73">
        <f t="shared" si="0"/>
        <v>0</v>
      </c>
      <c r="E29" s="73">
        <f t="shared" si="0"/>
        <v>2128874349659</v>
      </c>
      <c r="F29" s="73">
        <f t="shared" si="0"/>
        <v>0</v>
      </c>
      <c r="G29" s="73">
        <f t="shared" si="0"/>
        <v>2243800514476.998</v>
      </c>
      <c r="H29" s="73">
        <f t="shared" si="0"/>
        <v>0</v>
      </c>
      <c r="I29" s="73">
        <f t="shared" si="0"/>
        <v>4205722</v>
      </c>
      <c r="J29" s="73">
        <f t="shared" si="0"/>
        <v>0</v>
      </c>
      <c r="K29" s="73">
        <f t="shared" si="0"/>
        <v>94441571749</v>
      </c>
      <c r="L29" s="73">
        <f t="shared" si="0"/>
        <v>0</v>
      </c>
      <c r="M29" s="73">
        <f t="shared" si="0"/>
        <v>-2785662</v>
      </c>
      <c r="N29" s="73">
        <f t="shared" si="0"/>
        <v>0</v>
      </c>
      <c r="O29" s="73">
        <f t="shared" si="0"/>
        <v>72550849550</v>
      </c>
      <c r="P29" s="73">
        <f t="shared" si="0"/>
        <v>0</v>
      </c>
      <c r="Q29" s="73">
        <f t="shared" si="0"/>
        <v>146968207</v>
      </c>
      <c r="R29" s="73">
        <f t="shared" si="0"/>
        <v>0</v>
      </c>
      <c r="S29" s="73">
        <f t="shared" si="0"/>
        <v>676723</v>
      </c>
      <c r="T29" s="73">
        <f t="shared" si="0"/>
        <v>0</v>
      </c>
      <c r="U29" s="73">
        <f t="shared" si="0"/>
        <v>2141344820860</v>
      </c>
      <c r="V29" s="73">
        <f t="shared" si="0"/>
        <v>0</v>
      </c>
      <c r="W29" s="73">
        <f t="shared" si="0"/>
        <v>2392344570296.6011</v>
      </c>
      <c r="X29" s="73">
        <f t="shared" si="0"/>
        <v>0</v>
      </c>
      <c r="Y29" s="74">
        <f t="shared" si="0"/>
        <v>0</v>
      </c>
    </row>
    <row r="30" spans="1:26" ht="41.25" customHeight="1" thickTop="1">
      <c r="W30" s="72"/>
    </row>
    <row r="31" spans="1:26" ht="41.25" customHeight="1">
      <c r="W31" s="75"/>
    </row>
    <row r="32" spans="1:26" ht="37.5" customHeight="1" thickBot="1">
      <c r="G32" s="72"/>
      <c r="W32" s="75"/>
      <c r="Z32" s="73">
        <f t="shared" ref="Z32" si="1">SUM(Z12:Z31)</f>
        <v>0</v>
      </c>
    </row>
    <row r="33" spans="23:23" ht="32.25" thickTop="1">
      <c r="W33" s="75"/>
    </row>
    <row r="34" spans="23:23">
      <c r="W34" s="75"/>
    </row>
  </sheetData>
  <mergeCells count="17"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U10:U11"/>
    <mergeCell ref="W10:W11"/>
    <mergeCell ref="I10:K10"/>
    <mergeCell ref="M10:O10"/>
  </mergeCells>
  <pageMargins left="0.7" right="0.7" top="0.75" bottom="0.75" header="0.3" footer="0.3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S39"/>
  <sheetViews>
    <sheetView rightToLeft="1" view="pageBreakPreview" zoomScale="70" zoomScaleNormal="100" zoomScaleSheetLayoutView="70" workbookViewId="0">
      <selection activeCell="Q11" sqref="Q11"/>
    </sheetView>
  </sheetViews>
  <sheetFormatPr defaultColWidth="9.140625" defaultRowHeight="24.75"/>
  <cols>
    <col min="1" max="1" width="27" style="25" bestFit="1" customWidth="1"/>
    <col min="2" max="2" width="1" style="25" customWidth="1"/>
    <col min="3" max="3" width="30.42578125" style="25" customWidth="1"/>
    <col min="4" max="4" width="3" style="25" customWidth="1"/>
    <col min="5" max="5" width="20.5703125" style="25" customWidth="1"/>
    <col min="6" max="6" width="1" style="25" customWidth="1"/>
    <col min="7" max="7" width="16.5703125" style="25" customWidth="1"/>
    <col min="8" max="8" width="2.28515625" style="25" customWidth="1"/>
    <col min="9" max="9" width="9" style="25" customWidth="1"/>
    <col min="10" max="10" width="1" style="25" customWidth="1"/>
    <col min="11" max="11" width="21.5703125" style="25" bestFit="1" customWidth="1"/>
    <col min="12" max="12" width="1" style="25" customWidth="1"/>
    <col min="13" max="13" width="22.7109375" style="25" bestFit="1" customWidth="1"/>
    <col min="14" max="14" width="1" style="25" customWidth="1"/>
    <col min="15" max="15" width="23" style="25" bestFit="1" customWidth="1"/>
    <col min="16" max="16" width="1" style="25" customWidth="1"/>
    <col min="17" max="17" width="22.5703125" style="25" bestFit="1" customWidth="1"/>
    <col min="18" max="18" width="1" style="25" customWidth="1"/>
    <col min="19" max="19" width="15.85546875" style="25" customWidth="1"/>
    <col min="20" max="20" width="1" style="25" customWidth="1"/>
    <col min="21" max="21" width="9.140625" style="25" customWidth="1"/>
    <col min="22" max="16384" width="9.140625" style="25"/>
  </cols>
  <sheetData>
    <row r="2" spans="1:19" ht="26.25">
      <c r="D2" s="26"/>
      <c r="E2" s="112" t="s">
        <v>67</v>
      </c>
      <c r="F2" s="112" t="s">
        <v>0</v>
      </c>
      <c r="G2" s="112" t="s">
        <v>0</v>
      </c>
      <c r="H2" s="112" t="s">
        <v>0</v>
      </c>
      <c r="I2" s="112"/>
      <c r="J2" s="112"/>
      <c r="K2" s="112"/>
      <c r="L2" s="112"/>
      <c r="M2" s="112"/>
    </row>
    <row r="3" spans="1:19" ht="26.25">
      <c r="D3" s="26"/>
      <c r="E3" s="112" t="s">
        <v>1</v>
      </c>
      <c r="F3" s="112" t="s">
        <v>1</v>
      </c>
      <c r="G3" s="112" t="s">
        <v>1</v>
      </c>
      <c r="H3" s="112" t="s">
        <v>1</v>
      </c>
      <c r="I3" s="112"/>
      <c r="J3" s="112"/>
      <c r="K3" s="112"/>
      <c r="L3" s="112"/>
      <c r="M3" s="112"/>
    </row>
    <row r="4" spans="1:19" ht="26.25">
      <c r="D4" s="26"/>
      <c r="E4" s="112" t="str">
        <f>سهام!A4</f>
        <v>برای ماه منتهی به 1399/11/30</v>
      </c>
      <c r="F4" s="112" t="s">
        <v>2</v>
      </c>
      <c r="G4" s="112" t="s">
        <v>2</v>
      </c>
      <c r="H4" s="112" t="s">
        <v>2</v>
      </c>
      <c r="I4" s="112"/>
      <c r="J4" s="112"/>
      <c r="K4" s="112"/>
      <c r="L4" s="112"/>
      <c r="M4" s="112"/>
    </row>
    <row r="5" spans="1:19" ht="33.75">
      <c r="A5" s="114" t="s">
        <v>70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</row>
    <row r="6" spans="1:19" ht="27" thickBot="1">
      <c r="A6" s="112" t="s">
        <v>17</v>
      </c>
      <c r="C6" s="113" t="s">
        <v>18</v>
      </c>
      <c r="D6" s="113" t="s">
        <v>18</v>
      </c>
      <c r="E6" s="113" t="s">
        <v>18</v>
      </c>
      <c r="F6" s="113" t="s">
        <v>18</v>
      </c>
      <c r="G6" s="113" t="s">
        <v>18</v>
      </c>
      <c r="H6" s="113" t="s">
        <v>18</v>
      </c>
      <c r="I6" s="113" t="s">
        <v>18</v>
      </c>
      <c r="K6" s="27" t="str">
        <f>سهام!C9</f>
        <v>1399/10/30</v>
      </c>
      <c r="M6" s="113" t="s">
        <v>4</v>
      </c>
      <c r="N6" s="113" t="s">
        <v>4</v>
      </c>
      <c r="O6" s="113" t="s">
        <v>4</v>
      </c>
      <c r="Q6" s="113" t="str">
        <f>سهام!Q9</f>
        <v>1399/11/30</v>
      </c>
      <c r="R6" s="113" t="s">
        <v>5</v>
      </c>
      <c r="S6" s="113" t="s">
        <v>5</v>
      </c>
    </row>
    <row r="7" spans="1:19" ht="52.5">
      <c r="A7" s="112" t="s">
        <v>17</v>
      </c>
      <c r="C7" s="28" t="s">
        <v>19</v>
      </c>
      <c r="E7" s="28" t="s">
        <v>20</v>
      </c>
      <c r="G7" s="28" t="s">
        <v>21</v>
      </c>
      <c r="I7" s="28" t="s">
        <v>15</v>
      </c>
      <c r="K7" s="28" t="s">
        <v>22</v>
      </c>
      <c r="M7" s="28" t="s">
        <v>23</v>
      </c>
      <c r="O7" s="28" t="s">
        <v>24</v>
      </c>
      <c r="Q7" s="28" t="s">
        <v>22</v>
      </c>
      <c r="S7" s="89" t="s">
        <v>16</v>
      </c>
    </row>
    <row r="8" spans="1:19" ht="26.25">
      <c r="A8" s="29" t="s">
        <v>26</v>
      </c>
      <c r="C8" s="25" t="s">
        <v>27</v>
      </c>
      <c r="E8" s="25" t="s">
        <v>25</v>
      </c>
      <c r="G8" s="25" t="s">
        <v>28</v>
      </c>
      <c r="I8" s="25">
        <v>0</v>
      </c>
      <c r="K8" s="92">
        <v>525713206</v>
      </c>
      <c r="M8" s="92">
        <v>3434170</v>
      </c>
      <c r="O8" s="92">
        <v>0</v>
      </c>
      <c r="Q8" s="92">
        <v>529147376</v>
      </c>
      <c r="S8" s="25" t="s">
        <v>140</v>
      </c>
    </row>
    <row r="9" spans="1:19" ht="26.25">
      <c r="A9" s="29" t="s">
        <v>63</v>
      </c>
      <c r="C9" s="25" t="s">
        <v>64</v>
      </c>
      <c r="E9" s="25" t="s">
        <v>25</v>
      </c>
      <c r="G9" s="25" t="s">
        <v>65</v>
      </c>
      <c r="I9" s="25">
        <v>0</v>
      </c>
      <c r="K9" s="92">
        <v>48967142423</v>
      </c>
      <c r="M9" s="92">
        <v>226441894337</v>
      </c>
      <c r="O9" s="92">
        <v>203581339074</v>
      </c>
      <c r="Q9" s="92">
        <v>71827697686</v>
      </c>
      <c r="S9" s="25" t="s">
        <v>181</v>
      </c>
    </row>
    <row r="10" spans="1:19" ht="26.25">
      <c r="A10" s="29" t="s">
        <v>63</v>
      </c>
      <c r="C10" s="25" t="s">
        <v>112</v>
      </c>
      <c r="E10" s="25" t="s">
        <v>113</v>
      </c>
      <c r="G10" s="25" t="s">
        <v>114</v>
      </c>
      <c r="I10" s="25">
        <v>19</v>
      </c>
      <c r="K10" s="92">
        <v>9000000000</v>
      </c>
      <c r="M10" s="92">
        <v>140163934</v>
      </c>
      <c r="O10" s="92">
        <v>140163934</v>
      </c>
      <c r="Q10" s="92">
        <v>9000000000</v>
      </c>
      <c r="S10" s="25" t="s">
        <v>182</v>
      </c>
    </row>
    <row r="11" spans="1:19" ht="27" thickBot="1">
      <c r="K11" s="30">
        <f>SUM(K8:K10)</f>
        <v>58492855629</v>
      </c>
      <c r="L11" s="29"/>
      <c r="M11" s="56">
        <f>SUM(M8:M10)</f>
        <v>226585492441</v>
      </c>
      <c r="N11" s="29"/>
      <c r="O11" s="30">
        <f>SUM(O8:O10)</f>
        <v>203721503008</v>
      </c>
      <c r="P11" s="29"/>
      <c r="Q11" s="30">
        <f>SUM(Q8:Q10)</f>
        <v>81356845062</v>
      </c>
      <c r="R11" s="29"/>
      <c r="S11" s="31">
        <f>SUM(S8:S10)</f>
        <v>0</v>
      </c>
    </row>
    <row r="12" spans="1:19" ht="25.5" thickTop="1">
      <c r="M12" s="55"/>
    </row>
    <row r="13" spans="1:19">
      <c r="M13" s="55"/>
    </row>
    <row r="14" spans="1:19">
      <c r="M14" s="55"/>
    </row>
    <row r="15" spans="1:19">
      <c r="M15" s="55"/>
    </row>
    <row r="16" spans="1:19">
      <c r="M16" s="55"/>
    </row>
    <row r="17" spans="13:13">
      <c r="M17" s="55"/>
    </row>
    <row r="18" spans="13:13">
      <c r="M18" s="55"/>
    </row>
    <row r="19" spans="13:13">
      <c r="M19" s="55"/>
    </row>
    <row r="20" spans="13:13">
      <c r="M20" s="55"/>
    </row>
    <row r="21" spans="13:13">
      <c r="M21" s="55"/>
    </row>
    <row r="22" spans="13:13">
      <c r="M22" s="55"/>
    </row>
    <row r="23" spans="13:13">
      <c r="M23" s="55"/>
    </row>
    <row r="24" spans="13:13">
      <c r="M24" s="55"/>
    </row>
    <row r="25" spans="13:13">
      <c r="M25" s="55"/>
    </row>
    <row r="26" spans="13:13">
      <c r="M26" s="55"/>
    </row>
    <row r="27" spans="13:13">
      <c r="M27" s="55"/>
    </row>
    <row r="28" spans="13:13">
      <c r="M28" s="55"/>
    </row>
    <row r="29" spans="13:13">
      <c r="M29" s="55"/>
    </row>
    <row r="30" spans="13:13">
      <c r="M30" s="55"/>
    </row>
    <row r="31" spans="13:13">
      <c r="M31" s="55"/>
    </row>
    <row r="32" spans="13:13">
      <c r="M32" s="55"/>
    </row>
    <row r="33" spans="13:13">
      <c r="M33" s="55"/>
    </row>
    <row r="34" spans="13:13">
      <c r="M34" s="55"/>
    </row>
    <row r="35" spans="13:13">
      <c r="M35" s="55"/>
    </row>
    <row r="36" spans="13:13">
      <c r="M36" s="55"/>
    </row>
    <row r="37" spans="13:13">
      <c r="M37" s="55"/>
    </row>
    <row r="38" spans="13:13">
      <c r="M38" s="55"/>
    </row>
    <row r="39" spans="13:13">
      <c r="M39" s="55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43"/>
  <sheetViews>
    <sheetView rightToLeft="1" view="pageBreakPreview" zoomScale="60" zoomScaleNormal="100" workbookViewId="0">
      <selection activeCell="E9" sqref="E9"/>
    </sheetView>
  </sheetViews>
  <sheetFormatPr defaultColWidth="9.140625" defaultRowHeight="27.75"/>
  <cols>
    <col min="1" max="1" width="57.85546875" style="7" customWidth="1"/>
    <col min="2" max="2" width="1" style="7" customWidth="1"/>
    <col min="3" max="3" width="15.5703125" style="7" customWidth="1"/>
    <col min="4" max="4" width="1" style="7" customWidth="1"/>
    <col min="5" max="5" width="29.7109375" style="7" bestFit="1" customWidth="1"/>
    <col min="6" max="6" width="1" style="7" customWidth="1"/>
    <col min="7" max="7" width="25.7109375" style="7" bestFit="1" customWidth="1"/>
    <col min="8" max="8" width="1" style="7" customWidth="1"/>
    <col min="9" max="9" width="22.42578125" style="7" customWidth="1"/>
    <col min="10" max="10" width="4.140625" style="7" customWidth="1"/>
    <col min="11" max="11" width="9.140625" style="7" customWidth="1"/>
    <col min="12" max="16384" width="9.140625" style="7"/>
  </cols>
  <sheetData>
    <row r="2" spans="1:13" ht="30">
      <c r="A2" s="115" t="s">
        <v>67</v>
      </c>
      <c r="B2" s="115"/>
      <c r="C2" s="115"/>
      <c r="D2" s="115"/>
      <c r="E2" s="115"/>
      <c r="F2" s="115"/>
      <c r="G2" s="115"/>
      <c r="H2" s="115"/>
      <c r="I2" s="115"/>
    </row>
    <row r="3" spans="1:13" ht="30">
      <c r="A3" s="115" t="s">
        <v>29</v>
      </c>
      <c r="B3" s="115" t="s">
        <v>29</v>
      </c>
      <c r="C3" s="115"/>
      <c r="D3" s="115"/>
      <c r="E3" s="115" t="s">
        <v>29</v>
      </c>
      <c r="F3" s="115" t="s">
        <v>29</v>
      </c>
      <c r="G3" s="115" t="s">
        <v>29</v>
      </c>
      <c r="H3" s="115"/>
      <c r="I3" s="115"/>
    </row>
    <row r="4" spans="1:13" ht="30">
      <c r="A4" s="115" t="str">
        <f>سهام!A4</f>
        <v>برای ماه منتهی به 1399/11/30</v>
      </c>
      <c r="B4" s="115" t="s">
        <v>2</v>
      </c>
      <c r="C4" s="115"/>
      <c r="D4" s="115"/>
      <c r="E4" s="115" t="s">
        <v>2</v>
      </c>
      <c r="F4" s="115" t="s">
        <v>2</v>
      </c>
      <c r="G4" s="115" t="s">
        <v>2</v>
      </c>
      <c r="H4" s="115"/>
      <c r="I4" s="115"/>
    </row>
    <row r="5" spans="1:13" ht="30">
      <c r="A5" s="42"/>
      <c r="B5" s="42"/>
      <c r="C5" s="42"/>
      <c r="D5" s="42"/>
      <c r="E5" s="42"/>
      <c r="F5" s="42"/>
      <c r="G5" s="42"/>
      <c r="H5" s="42"/>
      <c r="I5" s="42"/>
    </row>
    <row r="6" spans="1:13" ht="28.5">
      <c r="A6" s="116" t="s">
        <v>75</v>
      </c>
      <c r="B6" s="116"/>
      <c r="C6" s="116"/>
      <c r="D6" s="116"/>
      <c r="E6" s="116"/>
      <c r="F6" s="116"/>
      <c r="G6" s="116"/>
    </row>
    <row r="7" spans="1:13" ht="28.5">
      <c r="A7" s="57"/>
      <c r="B7" s="57"/>
      <c r="C7" s="117" t="s">
        <v>183</v>
      </c>
      <c r="D7" s="117"/>
      <c r="E7" s="117"/>
      <c r="F7" s="117"/>
      <c r="G7" s="117"/>
      <c r="H7" s="117"/>
      <c r="I7" s="117"/>
    </row>
    <row r="8" spans="1:13" ht="64.5" customHeight="1" thickBot="1">
      <c r="A8" s="9" t="s">
        <v>33</v>
      </c>
      <c r="C8" s="41" t="s">
        <v>71</v>
      </c>
      <c r="E8" s="9" t="s">
        <v>22</v>
      </c>
      <c r="G8" s="9" t="s">
        <v>52</v>
      </c>
      <c r="I8" s="99" t="s">
        <v>12</v>
      </c>
    </row>
    <row r="9" spans="1:13" ht="31.5">
      <c r="A9" s="10" t="s">
        <v>58</v>
      </c>
      <c r="C9" s="7" t="s">
        <v>72</v>
      </c>
      <c r="E9" s="97">
        <f>'سرمایه‌گذاری در سهام '!S58</f>
        <v>1651202987946</v>
      </c>
      <c r="F9" s="98"/>
      <c r="G9" s="102">
        <f>E9/E13</f>
        <v>0.99056743111160961</v>
      </c>
      <c r="H9" s="98"/>
      <c r="I9" s="103">
        <f>E9/2807759873249</f>
        <v>0.58808554238483013</v>
      </c>
    </row>
    <row r="10" spans="1:13" ht="31.5">
      <c r="A10" s="10" t="s">
        <v>156</v>
      </c>
      <c r="C10" s="7" t="s">
        <v>73</v>
      </c>
      <c r="E10" s="97">
        <f>'سرمایه‌گذاری در اوراق بهادار '!Q11</f>
        <v>2578399134</v>
      </c>
      <c r="F10" s="98"/>
      <c r="G10" s="102">
        <f>E10/E13</f>
        <v>1.5467984404048971E-3</v>
      </c>
      <c r="H10" s="98"/>
      <c r="I10" s="103">
        <f t="shared" ref="I10:I12" si="0">E10/2807759873249</f>
        <v>9.1831183947237085E-4</v>
      </c>
    </row>
    <row r="11" spans="1:13" ht="31.5">
      <c r="A11" s="10" t="s">
        <v>59</v>
      </c>
      <c r="C11" s="7" t="s">
        <v>74</v>
      </c>
      <c r="E11" s="97">
        <f>'درآمد سپرده بانکی '!I13</f>
        <v>6869101079</v>
      </c>
      <c r="F11" s="98"/>
      <c r="G11" s="102">
        <f>E11/E13</f>
        <v>4.1208184938758968E-3</v>
      </c>
      <c r="H11" s="98"/>
      <c r="I11" s="103">
        <f t="shared" si="0"/>
        <v>2.4464702784755656E-3</v>
      </c>
    </row>
    <row r="12" spans="1:13" ht="31.5">
      <c r="A12" s="10" t="s">
        <v>66</v>
      </c>
      <c r="C12" s="7" t="s">
        <v>116</v>
      </c>
      <c r="E12" s="97">
        <f>'سایر درآمدها '!E12</f>
        <v>6275897754</v>
      </c>
      <c r="F12" s="98"/>
      <c r="G12" s="100">
        <f>E12/E13</f>
        <v>3.7649519541095985E-3</v>
      </c>
      <c r="H12" s="98"/>
      <c r="I12" s="103">
        <f t="shared" si="0"/>
        <v>2.2351974660631655E-3</v>
      </c>
    </row>
    <row r="13" spans="1:13" ht="28.5" thickBot="1">
      <c r="E13" s="95">
        <f>SUM(E9:E12)</f>
        <v>1666926385913</v>
      </c>
      <c r="F13" s="95">
        <f t="shared" ref="F13:H13" si="1">SUM(F9:F11)</f>
        <v>0</v>
      </c>
      <c r="G13" s="101">
        <f>SUM(G9:G12)</f>
        <v>1</v>
      </c>
      <c r="H13" s="95">
        <f t="shared" si="1"/>
        <v>0</v>
      </c>
      <c r="I13" s="96">
        <f>SUM(I9:I12)</f>
        <v>0.59368552196884117</v>
      </c>
    </row>
    <row r="14" spans="1:13" ht="28.5" thickTop="1">
      <c r="I14" s="35"/>
      <c r="M14" s="51"/>
    </row>
    <row r="15" spans="1:13">
      <c r="M15" s="51"/>
    </row>
    <row r="16" spans="1:13">
      <c r="M16" s="51"/>
    </row>
    <row r="17" spans="9:20">
      <c r="I17" s="36"/>
      <c r="M17" s="51"/>
    </row>
    <row r="18" spans="9:20">
      <c r="M18" s="51"/>
      <c r="T18" s="13"/>
    </row>
    <row r="19" spans="9:20">
      <c r="M19" s="51"/>
    </row>
    <row r="20" spans="9:20">
      <c r="M20" s="51"/>
    </row>
    <row r="21" spans="9:20">
      <c r="M21" s="51"/>
    </row>
    <row r="22" spans="9:20">
      <c r="M22" s="51"/>
    </row>
    <row r="23" spans="9:20">
      <c r="M23" s="51"/>
    </row>
    <row r="24" spans="9:20">
      <c r="M24" s="51"/>
    </row>
    <row r="25" spans="9:20">
      <c r="M25" s="51"/>
    </row>
    <row r="26" spans="9:20">
      <c r="M26" s="51"/>
    </row>
    <row r="27" spans="9:20">
      <c r="M27" s="51"/>
    </row>
    <row r="28" spans="9:20">
      <c r="M28" s="51"/>
    </row>
    <row r="29" spans="9:20">
      <c r="M29" s="51"/>
    </row>
    <row r="30" spans="9:20">
      <c r="M30" s="51"/>
    </row>
    <row r="31" spans="9:20">
      <c r="M31" s="51"/>
    </row>
    <row r="32" spans="9:20">
      <c r="M32" s="51"/>
    </row>
    <row r="33" spans="13:13">
      <c r="M33" s="51"/>
    </row>
    <row r="34" spans="13:13">
      <c r="M34" s="51"/>
    </row>
    <row r="35" spans="13:13">
      <c r="M35" s="51"/>
    </row>
    <row r="36" spans="13:13">
      <c r="M36" s="51"/>
    </row>
    <row r="37" spans="13:13">
      <c r="M37" s="51"/>
    </row>
    <row r="38" spans="13:13">
      <c r="M38" s="51"/>
    </row>
    <row r="39" spans="13:13">
      <c r="M39" s="51"/>
    </row>
    <row r="40" spans="13:13">
      <c r="M40" s="51"/>
    </row>
    <row r="41" spans="13:13">
      <c r="M41" s="51"/>
    </row>
    <row r="42" spans="13:13">
      <c r="M42" s="51"/>
    </row>
    <row r="43" spans="13:13">
      <c r="M43" s="51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38"/>
  <sheetViews>
    <sheetView rightToLeft="1" view="pageBreakPreview" zoomScale="60" zoomScaleNormal="100" workbookViewId="0">
      <selection activeCell="S11" sqref="S11"/>
    </sheetView>
  </sheetViews>
  <sheetFormatPr defaultColWidth="9.140625" defaultRowHeight="27.75"/>
  <cols>
    <col min="1" max="1" width="42" style="7" bestFit="1" customWidth="1"/>
    <col min="2" max="2" width="1" style="7" customWidth="1"/>
    <col min="3" max="3" width="23.140625" style="7" bestFit="1" customWidth="1"/>
    <col min="4" max="4" width="1" style="7" customWidth="1"/>
    <col min="5" max="5" width="19.42578125" style="7" bestFit="1" customWidth="1"/>
    <col min="6" max="6" width="1" style="7" customWidth="1"/>
    <col min="7" max="7" width="12.28515625" style="7" bestFit="1" customWidth="1"/>
    <col min="8" max="8" width="1" style="7" customWidth="1"/>
    <col min="9" max="9" width="28.140625" style="7" customWidth="1"/>
    <col min="10" max="10" width="1" style="7" customWidth="1"/>
    <col min="11" max="11" width="15.85546875" style="7" bestFit="1" customWidth="1"/>
    <col min="12" max="12" width="1" style="7" customWidth="1"/>
    <col min="13" max="13" width="23.140625" style="7" bestFit="1" customWidth="1"/>
    <col min="14" max="14" width="1" style="7" customWidth="1"/>
    <col min="15" max="15" width="27" style="7" bestFit="1" customWidth="1"/>
    <col min="16" max="16" width="1" style="7" customWidth="1"/>
    <col min="17" max="17" width="15.85546875" style="7" bestFit="1" customWidth="1"/>
    <col min="18" max="18" width="1" style="7" customWidth="1"/>
    <col min="19" max="19" width="25.42578125" style="7" bestFit="1" customWidth="1"/>
    <col min="20" max="20" width="1" style="7" customWidth="1"/>
    <col min="21" max="21" width="9.140625" style="7" customWidth="1"/>
    <col min="22" max="16384" width="9.140625" style="7"/>
  </cols>
  <sheetData>
    <row r="2" spans="1:19" ht="30">
      <c r="A2" s="115" t="s">
        <v>67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19" ht="30">
      <c r="A3" s="115" t="s">
        <v>29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19" ht="30">
      <c r="A4" s="115" t="str">
        <f>'جمع درآمدها'!A4:I4</f>
        <v>برای ماه منتهی به 1399/11/30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</row>
    <row r="5" spans="1:19" ht="36">
      <c r="A5" s="118" t="s">
        <v>76</v>
      </c>
      <c r="B5" s="118"/>
      <c r="C5" s="118"/>
      <c r="D5" s="118"/>
      <c r="E5" s="118"/>
      <c r="F5" s="118"/>
      <c r="G5" s="118"/>
      <c r="H5" s="118"/>
      <c r="I5" s="118"/>
    </row>
    <row r="6" spans="1:19" ht="30.75" thickBot="1">
      <c r="A6" s="120" t="s">
        <v>30</v>
      </c>
      <c r="B6" s="120"/>
      <c r="C6" s="120"/>
      <c r="D6" s="120"/>
      <c r="E6" s="120"/>
      <c r="F6" s="120"/>
      <c r="G6" s="120"/>
      <c r="I6" s="120" t="s">
        <v>184</v>
      </c>
      <c r="J6" s="120"/>
      <c r="K6" s="120"/>
      <c r="L6" s="120"/>
      <c r="M6" s="120"/>
      <c r="O6" s="119" t="s">
        <v>183</v>
      </c>
      <c r="P6" s="119" t="s">
        <v>32</v>
      </c>
      <c r="Q6" s="119" t="s">
        <v>32</v>
      </c>
      <c r="R6" s="119" t="s">
        <v>32</v>
      </c>
      <c r="S6" s="119" t="s">
        <v>32</v>
      </c>
    </row>
    <row r="7" spans="1:19" ht="30.75" thickBot="1">
      <c r="A7" s="32" t="s">
        <v>33</v>
      </c>
      <c r="B7" s="64"/>
      <c r="C7" s="32" t="s">
        <v>34</v>
      </c>
      <c r="D7" s="64"/>
      <c r="E7" s="32" t="s">
        <v>14</v>
      </c>
      <c r="F7" s="64"/>
      <c r="G7" s="32" t="s">
        <v>15</v>
      </c>
      <c r="I7" s="32" t="s">
        <v>35</v>
      </c>
      <c r="K7" s="32" t="s">
        <v>36</v>
      </c>
      <c r="M7" s="32" t="s">
        <v>37</v>
      </c>
      <c r="O7" s="32" t="s">
        <v>35</v>
      </c>
      <c r="Q7" s="32" t="s">
        <v>36</v>
      </c>
      <c r="S7" s="32" t="s">
        <v>37</v>
      </c>
    </row>
    <row r="8" spans="1:19" ht="30">
      <c r="A8" s="10" t="s">
        <v>26</v>
      </c>
      <c r="C8" s="15">
        <v>30</v>
      </c>
      <c r="E8" s="7" t="s">
        <v>38</v>
      </c>
      <c r="G8" s="7">
        <v>0</v>
      </c>
      <c r="I8" s="15">
        <v>3434170</v>
      </c>
      <c r="K8" s="15">
        <v>0</v>
      </c>
      <c r="M8" s="15">
        <v>3434170</v>
      </c>
      <c r="O8" s="15">
        <v>50363793</v>
      </c>
      <c r="Q8" s="15">
        <v>0</v>
      </c>
      <c r="S8" s="15">
        <v>50363793</v>
      </c>
    </row>
    <row r="9" spans="1:19" ht="30">
      <c r="A9" s="10" t="s">
        <v>63</v>
      </c>
      <c r="C9" s="15">
        <v>17</v>
      </c>
      <c r="E9" s="7" t="s">
        <v>38</v>
      </c>
      <c r="G9" s="7">
        <v>0</v>
      </c>
      <c r="I9" s="15">
        <v>156336838</v>
      </c>
      <c r="K9" s="15">
        <v>0</v>
      </c>
      <c r="M9" s="15">
        <v>156336838</v>
      </c>
      <c r="O9" s="15">
        <v>2302862970</v>
      </c>
      <c r="Q9" s="15">
        <v>0</v>
      </c>
      <c r="S9" s="15">
        <v>2302862970</v>
      </c>
    </row>
    <row r="10" spans="1:19" ht="30">
      <c r="A10" s="10" t="s">
        <v>63</v>
      </c>
      <c r="C10" s="15">
        <v>1</v>
      </c>
      <c r="E10" s="7" t="s">
        <v>38</v>
      </c>
      <c r="G10" s="7">
        <v>19</v>
      </c>
      <c r="I10" s="15">
        <v>140163934</v>
      </c>
      <c r="K10" s="15">
        <v>0</v>
      </c>
      <c r="M10" s="15">
        <v>140163934</v>
      </c>
      <c r="O10" s="15">
        <v>4515874316</v>
      </c>
      <c r="Q10" s="15">
        <v>2424</v>
      </c>
      <c r="S10" s="15">
        <v>4515871892</v>
      </c>
    </row>
    <row r="11" spans="1:19" ht="30.75" thickBot="1">
      <c r="A11" s="40"/>
      <c r="C11" s="40"/>
      <c r="E11" s="40" t="s">
        <v>38</v>
      </c>
      <c r="G11" s="40"/>
      <c r="I11" s="59">
        <f>SUM(I8:I10)</f>
        <v>299934942</v>
      </c>
      <c r="J11" s="33"/>
      <c r="K11" s="59">
        <f>SUM(K8:K10)</f>
        <v>0</v>
      </c>
      <c r="L11" s="59"/>
      <c r="M11" s="59">
        <f>SUM(M8:M10)</f>
        <v>299934942</v>
      </c>
      <c r="N11" s="59"/>
      <c r="O11" s="59">
        <f>SUM(O8:O10)</f>
        <v>6869101079</v>
      </c>
      <c r="P11" s="59"/>
      <c r="Q11" s="59">
        <f>SUM(Q8:Q10)</f>
        <v>2424</v>
      </c>
      <c r="R11" s="59"/>
      <c r="S11" s="59">
        <f>SUM(S8:S10)</f>
        <v>6869098655</v>
      </c>
    </row>
    <row r="12" spans="1:19" ht="28.5" thickTop="1">
      <c r="E12" s="7" t="s">
        <v>38</v>
      </c>
      <c r="I12" s="19"/>
      <c r="M12" s="51"/>
    </row>
    <row r="13" spans="1:19">
      <c r="I13" s="8"/>
      <c r="M13" s="51"/>
    </row>
    <row r="14" spans="1:19">
      <c r="M14" s="51"/>
    </row>
    <row r="15" spans="1:19">
      <c r="M15" s="51"/>
    </row>
    <row r="16" spans="1:19">
      <c r="M16" s="51"/>
    </row>
    <row r="17" spans="13:13">
      <c r="M17" s="51"/>
    </row>
    <row r="18" spans="13:13">
      <c r="M18" s="51"/>
    </row>
    <row r="19" spans="13:13">
      <c r="M19" s="51"/>
    </row>
    <row r="20" spans="13:13">
      <c r="M20" s="51"/>
    </row>
    <row r="21" spans="13:13">
      <c r="M21" s="51"/>
    </row>
    <row r="22" spans="13:13">
      <c r="M22" s="51"/>
    </row>
    <row r="23" spans="13:13">
      <c r="M23" s="51"/>
    </row>
    <row r="24" spans="13:13">
      <c r="M24" s="51"/>
    </row>
    <row r="25" spans="13:13">
      <c r="M25" s="51"/>
    </row>
    <row r="26" spans="13:13">
      <c r="M26" s="51"/>
    </row>
    <row r="27" spans="13:13">
      <c r="M27" s="51"/>
    </row>
    <row r="28" spans="13:13">
      <c r="M28" s="51"/>
    </row>
    <row r="29" spans="13:13">
      <c r="M29" s="51"/>
    </row>
    <row r="30" spans="13:13">
      <c r="M30" s="51"/>
    </row>
    <row r="31" spans="13:13">
      <c r="M31" s="51"/>
    </row>
    <row r="32" spans="13:13">
      <c r="M32" s="51"/>
    </row>
    <row r="33" spans="13:13">
      <c r="M33" s="51"/>
    </row>
    <row r="34" spans="13:13">
      <c r="M34" s="51"/>
    </row>
    <row r="35" spans="13:13">
      <c r="M35" s="51"/>
    </row>
    <row r="36" spans="13:13">
      <c r="M36" s="51"/>
    </row>
    <row r="37" spans="13:13">
      <c r="M37" s="51"/>
    </row>
    <row r="38" spans="13:13">
      <c r="M38" s="51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0"/>
  <sheetViews>
    <sheetView rightToLeft="1" view="pageBreakPreview" zoomScale="60" zoomScaleNormal="100" workbookViewId="0">
      <selection activeCell="S9" sqref="A9:S20"/>
    </sheetView>
  </sheetViews>
  <sheetFormatPr defaultColWidth="9.140625" defaultRowHeight="27.75"/>
  <cols>
    <col min="1" max="1" width="40.42578125" style="7" bestFit="1" customWidth="1"/>
    <col min="2" max="2" width="1" style="7" customWidth="1"/>
    <col min="3" max="3" width="16.5703125" style="7" bestFit="1" customWidth="1"/>
    <col min="4" max="4" width="1" style="7" customWidth="1"/>
    <col min="5" max="5" width="18.7109375" style="7" customWidth="1"/>
    <col min="6" max="6" width="1" style="7" customWidth="1"/>
    <col min="7" max="7" width="15.42578125" style="7" customWidth="1"/>
    <col min="8" max="8" width="1" style="7" customWidth="1"/>
    <col min="9" max="9" width="22.28515625" style="7" bestFit="1" customWidth="1"/>
    <col min="10" max="10" width="1" style="7" customWidth="1"/>
    <col min="11" max="11" width="25.140625" style="7" customWidth="1"/>
    <col min="12" max="12" width="1" style="7" customWidth="1"/>
    <col min="13" max="13" width="23.28515625" style="7" bestFit="1" customWidth="1"/>
    <col min="14" max="14" width="1" style="7" customWidth="1"/>
    <col min="15" max="15" width="27" style="7" bestFit="1" customWidth="1"/>
    <col min="16" max="16" width="1" style="7" customWidth="1"/>
    <col min="17" max="17" width="20.7109375" style="7" customWidth="1"/>
    <col min="18" max="18" width="1" style="7" customWidth="1"/>
    <col min="19" max="19" width="23.85546875" style="7" customWidth="1"/>
    <col min="20" max="20" width="1" style="7" customWidth="1"/>
    <col min="21" max="21" width="9.140625" style="7" customWidth="1"/>
    <col min="22" max="16384" width="9.140625" style="7"/>
  </cols>
  <sheetData>
    <row r="2" spans="1:19" ht="30">
      <c r="A2" s="115" t="s">
        <v>67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19" ht="30">
      <c r="A3" s="115" t="s">
        <v>29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19" ht="30">
      <c r="A4" s="115" t="str">
        <f>'جمع درآمدها'!A4:I4</f>
        <v>برای ماه منتهی به 1399/11/30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</row>
    <row r="5" spans="1:19" ht="30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36">
      <c r="A6" s="121" t="s">
        <v>77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</row>
    <row r="7" spans="1:19" ht="30.75" thickBot="1">
      <c r="A7" s="120" t="s">
        <v>3</v>
      </c>
      <c r="C7" s="119" t="s">
        <v>39</v>
      </c>
      <c r="D7" s="119" t="s">
        <v>39</v>
      </c>
      <c r="E7" s="119" t="s">
        <v>39</v>
      </c>
      <c r="F7" s="119" t="s">
        <v>39</v>
      </c>
      <c r="G7" s="119" t="s">
        <v>39</v>
      </c>
      <c r="I7" s="119" t="str">
        <f>'سود اوراق بهادار و سپرده بانکی '!I6:M6</f>
        <v>طی بهمن ماه</v>
      </c>
      <c r="J7" s="119" t="s">
        <v>31</v>
      </c>
      <c r="K7" s="119" t="s">
        <v>31</v>
      </c>
      <c r="L7" s="119" t="s">
        <v>31</v>
      </c>
      <c r="M7" s="119" t="s">
        <v>31</v>
      </c>
      <c r="O7" s="119" t="str">
        <f>'سود اوراق بهادار و سپرده بانکی '!O6:S6</f>
        <v>از ابتدای سال مالی تا پایان بهمن ماه</v>
      </c>
      <c r="P7" s="119" t="s">
        <v>32</v>
      </c>
      <c r="Q7" s="119" t="s">
        <v>32</v>
      </c>
      <c r="R7" s="119" t="s">
        <v>32</v>
      </c>
      <c r="S7" s="119" t="s">
        <v>32</v>
      </c>
    </row>
    <row r="8" spans="1:19" s="13" customFormat="1" ht="90">
      <c r="A8" s="120" t="s">
        <v>3</v>
      </c>
      <c r="C8" s="65" t="s">
        <v>40</v>
      </c>
      <c r="E8" s="65" t="s">
        <v>41</v>
      </c>
      <c r="G8" s="65" t="s">
        <v>42</v>
      </c>
      <c r="I8" s="65" t="s">
        <v>43</v>
      </c>
      <c r="K8" s="65" t="s">
        <v>36</v>
      </c>
      <c r="M8" s="65" t="s">
        <v>44</v>
      </c>
      <c r="O8" s="65" t="s">
        <v>43</v>
      </c>
      <c r="Q8" s="65" t="s">
        <v>36</v>
      </c>
      <c r="S8" s="65" t="s">
        <v>44</v>
      </c>
    </row>
    <row r="9" spans="1:19" s="13" customFormat="1" ht="30">
      <c r="A9" s="10" t="s">
        <v>94</v>
      </c>
      <c r="B9" s="7"/>
      <c r="C9" s="7" t="s">
        <v>145</v>
      </c>
      <c r="D9" s="7"/>
      <c r="E9" s="15">
        <v>1000000</v>
      </c>
      <c r="F9" s="7"/>
      <c r="G9" s="15">
        <v>140</v>
      </c>
      <c r="H9" s="7"/>
      <c r="I9" s="15">
        <v>0</v>
      </c>
      <c r="J9" s="7"/>
      <c r="K9" s="15">
        <v>0</v>
      </c>
      <c r="L9" s="7"/>
      <c r="M9" s="15">
        <v>0</v>
      </c>
      <c r="N9" s="7"/>
      <c r="O9" s="15">
        <v>140000000</v>
      </c>
      <c r="P9" s="7"/>
      <c r="Q9" s="15">
        <v>0</v>
      </c>
      <c r="R9" s="7"/>
      <c r="S9" s="15">
        <v>140000000</v>
      </c>
    </row>
    <row r="10" spans="1:19" s="13" customFormat="1" ht="30">
      <c r="A10" s="10" t="s">
        <v>90</v>
      </c>
      <c r="B10" s="7"/>
      <c r="C10" s="7" t="s">
        <v>115</v>
      </c>
      <c r="D10" s="7"/>
      <c r="E10" s="15">
        <v>9000000</v>
      </c>
      <c r="F10" s="7"/>
      <c r="G10" s="15">
        <v>490</v>
      </c>
      <c r="H10" s="7"/>
      <c r="I10" s="15">
        <v>0</v>
      </c>
      <c r="J10" s="7"/>
      <c r="K10" s="15">
        <v>0</v>
      </c>
      <c r="L10" s="7"/>
      <c r="M10" s="15">
        <v>0</v>
      </c>
      <c r="N10" s="7"/>
      <c r="O10" s="15">
        <v>4410000000</v>
      </c>
      <c r="P10" s="7"/>
      <c r="Q10" s="15">
        <v>0</v>
      </c>
      <c r="R10" s="7"/>
      <c r="S10" s="15">
        <v>4410000000</v>
      </c>
    </row>
    <row r="11" spans="1:19" s="13" customFormat="1" ht="30">
      <c r="A11" s="10" t="s">
        <v>85</v>
      </c>
      <c r="B11" s="7"/>
      <c r="C11" s="7" t="s">
        <v>132</v>
      </c>
      <c r="D11" s="7"/>
      <c r="E11" s="15">
        <v>6000000</v>
      </c>
      <c r="F11" s="7"/>
      <c r="G11" s="15">
        <v>200</v>
      </c>
      <c r="H11" s="7"/>
      <c r="I11" s="15">
        <v>0</v>
      </c>
      <c r="J11" s="7"/>
      <c r="K11" s="15">
        <v>0</v>
      </c>
      <c r="L11" s="7"/>
      <c r="M11" s="15">
        <v>0</v>
      </c>
      <c r="N11" s="7"/>
      <c r="O11" s="15">
        <v>1200000000</v>
      </c>
      <c r="P11" s="7"/>
      <c r="Q11" s="15">
        <v>0</v>
      </c>
      <c r="R11" s="7"/>
      <c r="S11" s="15">
        <v>1200000000</v>
      </c>
    </row>
    <row r="12" spans="1:19" s="13" customFormat="1" ht="30">
      <c r="A12" s="10" t="s">
        <v>125</v>
      </c>
      <c r="B12" s="7"/>
      <c r="C12" s="7" t="s">
        <v>141</v>
      </c>
      <c r="D12" s="7"/>
      <c r="E12" s="15">
        <v>3000000</v>
      </c>
      <c r="F12" s="7"/>
      <c r="G12" s="15">
        <v>500</v>
      </c>
      <c r="H12" s="7"/>
      <c r="I12" s="15">
        <v>0</v>
      </c>
      <c r="J12" s="7"/>
      <c r="K12" s="15">
        <v>0</v>
      </c>
      <c r="L12" s="7"/>
      <c r="M12" s="15">
        <v>0</v>
      </c>
      <c r="N12" s="7"/>
      <c r="O12" s="15">
        <v>1500000000</v>
      </c>
      <c r="P12" s="7"/>
      <c r="Q12" s="15">
        <v>28225806</v>
      </c>
      <c r="R12" s="7"/>
      <c r="S12" s="15">
        <v>1471774194</v>
      </c>
    </row>
    <row r="13" spans="1:19" s="13" customFormat="1" ht="30">
      <c r="A13" s="10" t="s">
        <v>119</v>
      </c>
      <c r="B13" s="7"/>
      <c r="C13" s="7" t="s">
        <v>133</v>
      </c>
      <c r="D13" s="7"/>
      <c r="E13" s="15">
        <v>1300000</v>
      </c>
      <c r="F13" s="7"/>
      <c r="G13" s="15">
        <v>900</v>
      </c>
      <c r="H13" s="7"/>
      <c r="I13" s="15">
        <v>0</v>
      </c>
      <c r="J13" s="7"/>
      <c r="K13" s="15">
        <v>0</v>
      </c>
      <c r="L13" s="7"/>
      <c r="M13" s="15">
        <v>0</v>
      </c>
      <c r="N13" s="7"/>
      <c r="O13" s="15">
        <v>1170000000</v>
      </c>
      <c r="P13" s="7"/>
      <c r="Q13" s="15">
        <v>0</v>
      </c>
      <c r="R13" s="7"/>
      <c r="S13" s="15">
        <v>1170000000</v>
      </c>
    </row>
    <row r="14" spans="1:19" s="13" customFormat="1" ht="30">
      <c r="A14" s="10" t="s">
        <v>100</v>
      </c>
      <c r="B14" s="7"/>
      <c r="C14" s="7" t="s">
        <v>124</v>
      </c>
      <c r="D14" s="7"/>
      <c r="E14" s="15">
        <v>14000000</v>
      </c>
      <c r="F14" s="7"/>
      <c r="G14" s="15">
        <v>26</v>
      </c>
      <c r="H14" s="7"/>
      <c r="I14" s="15">
        <v>0</v>
      </c>
      <c r="J14" s="7"/>
      <c r="K14" s="15">
        <v>0</v>
      </c>
      <c r="L14" s="7"/>
      <c r="M14" s="15">
        <v>0</v>
      </c>
      <c r="N14" s="7"/>
      <c r="O14" s="15">
        <v>364000000</v>
      </c>
      <c r="P14" s="7"/>
      <c r="Q14" s="15">
        <v>0</v>
      </c>
      <c r="R14" s="7"/>
      <c r="S14" s="15">
        <v>364000000</v>
      </c>
    </row>
    <row r="15" spans="1:19" s="13" customFormat="1" ht="30">
      <c r="A15" s="10" t="s">
        <v>84</v>
      </c>
      <c r="B15" s="7"/>
      <c r="C15" s="7" t="s">
        <v>155</v>
      </c>
      <c r="D15" s="7"/>
      <c r="E15" s="15">
        <v>1200000</v>
      </c>
      <c r="F15" s="7"/>
      <c r="G15" s="15">
        <v>6800</v>
      </c>
      <c r="H15" s="7"/>
      <c r="I15" s="15">
        <v>0</v>
      </c>
      <c r="J15" s="7"/>
      <c r="K15" s="15">
        <v>0</v>
      </c>
      <c r="L15" s="7"/>
      <c r="M15" s="15">
        <v>0</v>
      </c>
      <c r="N15" s="7"/>
      <c r="O15" s="15">
        <v>8160000000</v>
      </c>
      <c r="P15" s="7"/>
      <c r="Q15" s="15">
        <v>0</v>
      </c>
      <c r="R15" s="7"/>
      <c r="S15" s="15">
        <v>8160000000</v>
      </c>
    </row>
    <row r="16" spans="1:19" s="13" customFormat="1" ht="30">
      <c r="A16" s="10" t="s">
        <v>102</v>
      </c>
      <c r="B16" s="7"/>
      <c r="C16" s="7" t="s">
        <v>134</v>
      </c>
      <c r="D16" s="7"/>
      <c r="E16" s="15">
        <v>4200000</v>
      </c>
      <c r="F16" s="7"/>
      <c r="G16" s="15">
        <v>710</v>
      </c>
      <c r="H16" s="7"/>
      <c r="I16" s="15">
        <v>0</v>
      </c>
      <c r="J16" s="7"/>
      <c r="K16" s="15">
        <v>0</v>
      </c>
      <c r="L16" s="7"/>
      <c r="M16" s="15">
        <v>0</v>
      </c>
      <c r="N16" s="7"/>
      <c r="O16" s="15">
        <v>2982000000</v>
      </c>
      <c r="P16" s="7"/>
      <c r="Q16" s="15">
        <v>0</v>
      </c>
      <c r="R16" s="7"/>
      <c r="S16" s="15">
        <v>2982000000</v>
      </c>
    </row>
    <row r="17" spans="1:19" s="13" customFormat="1" ht="30">
      <c r="A17" s="10" t="s">
        <v>88</v>
      </c>
      <c r="B17" s="7"/>
      <c r="C17" s="7" t="s">
        <v>138</v>
      </c>
      <c r="D17" s="7"/>
      <c r="E17" s="15">
        <v>2400000</v>
      </c>
      <c r="F17" s="7"/>
      <c r="G17" s="15">
        <v>3700</v>
      </c>
      <c r="H17" s="7"/>
      <c r="I17" s="15">
        <v>0</v>
      </c>
      <c r="J17" s="7"/>
      <c r="K17" s="15">
        <v>0</v>
      </c>
      <c r="L17" s="7"/>
      <c r="M17" s="15">
        <v>0</v>
      </c>
      <c r="N17" s="7"/>
      <c r="O17" s="15">
        <v>8880000000</v>
      </c>
      <c r="P17" s="7"/>
      <c r="Q17" s="15">
        <v>0</v>
      </c>
      <c r="R17" s="7"/>
      <c r="S17" s="15">
        <v>8880000000</v>
      </c>
    </row>
    <row r="18" spans="1:19" s="13" customFormat="1" ht="30">
      <c r="A18" s="10" t="s">
        <v>91</v>
      </c>
      <c r="B18" s="7"/>
      <c r="C18" s="7" t="s">
        <v>121</v>
      </c>
      <c r="D18" s="7"/>
      <c r="E18" s="15">
        <v>11000000</v>
      </c>
      <c r="F18" s="7"/>
      <c r="G18" s="15">
        <v>1000</v>
      </c>
      <c r="H18" s="7"/>
      <c r="I18" s="15">
        <v>0</v>
      </c>
      <c r="J18" s="7"/>
      <c r="K18" s="15">
        <v>0</v>
      </c>
      <c r="L18" s="7"/>
      <c r="M18" s="15">
        <v>0</v>
      </c>
      <c r="N18" s="7"/>
      <c r="O18" s="15">
        <v>11000000000</v>
      </c>
      <c r="P18" s="7"/>
      <c r="Q18" s="15">
        <v>0</v>
      </c>
      <c r="R18" s="7"/>
      <c r="S18" s="15">
        <v>11000000000</v>
      </c>
    </row>
    <row r="19" spans="1:19" s="13" customFormat="1" ht="30">
      <c r="A19" s="10" t="s">
        <v>96</v>
      </c>
      <c r="B19" s="7"/>
      <c r="C19" s="7" t="s">
        <v>143</v>
      </c>
      <c r="D19" s="7"/>
      <c r="E19" s="15">
        <v>1400000</v>
      </c>
      <c r="F19" s="7"/>
      <c r="G19" s="15">
        <v>1600</v>
      </c>
      <c r="H19" s="7"/>
      <c r="I19" s="15">
        <v>0</v>
      </c>
      <c r="J19" s="7"/>
      <c r="K19" s="15">
        <v>0</v>
      </c>
      <c r="L19" s="7"/>
      <c r="M19" s="15">
        <v>0</v>
      </c>
      <c r="N19" s="7"/>
      <c r="O19" s="15">
        <v>2240000000</v>
      </c>
      <c r="P19" s="7"/>
      <c r="Q19" s="15">
        <v>132783505</v>
      </c>
      <c r="R19" s="7"/>
      <c r="S19" s="15">
        <v>2107216495</v>
      </c>
    </row>
    <row r="20" spans="1:19" s="13" customFormat="1" ht="30">
      <c r="A20" s="10" t="s">
        <v>118</v>
      </c>
      <c r="B20" s="7"/>
      <c r="C20" s="7" t="s">
        <v>135</v>
      </c>
      <c r="D20" s="7"/>
      <c r="E20" s="15">
        <v>3000000</v>
      </c>
      <c r="F20" s="7"/>
      <c r="G20" s="15">
        <v>300</v>
      </c>
      <c r="H20" s="7"/>
      <c r="I20" s="15">
        <v>0</v>
      </c>
      <c r="J20" s="7"/>
      <c r="K20" s="15">
        <v>0</v>
      </c>
      <c r="L20" s="7"/>
      <c r="M20" s="15">
        <v>0</v>
      </c>
      <c r="N20" s="7"/>
      <c r="O20" s="15">
        <v>900000000</v>
      </c>
      <c r="P20" s="7"/>
      <c r="Q20" s="15">
        <v>0</v>
      </c>
      <c r="R20" s="7"/>
      <c r="S20" s="15">
        <v>900000000</v>
      </c>
    </row>
    <row r="21" spans="1:19" ht="28.5" thickBot="1">
      <c r="E21" s="16">
        <f>SUM(E9:E20)</f>
        <v>57500000</v>
      </c>
      <c r="F21" s="16">
        <f t="shared" ref="F21:R21" si="0">SUM(F9:F20)</f>
        <v>0</v>
      </c>
      <c r="G21" s="16">
        <f>SUM(G9:G20)</f>
        <v>16366</v>
      </c>
      <c r="H21" s="16">
        <f t="shared" si="0"/>
        <v>0</v>
      </c>
      <c r="I21" s="16">
        <f>SUM(I9:I20)</f>
        <v>0</v>
      </c>
      <c r="J21" s="16">
        <f t="shared" si="0"/>
        <v>0</v>
      </c>
      <c r="K21" s="16">
        <f>SUM(K9:K20)</f>
        <v>0</v>
      </c>
      <c r="L21" s="16">
        <f t="shared" si="0"/>
        <v>0</v>
      </c>
      <c r="M21" s="16">
        <f>SUM(M9:M20)</f>
        <v>0</v>
      </c>
      <c r="N21" s="16">
        <f t="shared" si="0"/>
        <v>0</v>
      </c>
      <c r="O21" s="16">
        <f>SUM(O9:O20)</f>
        <v>42946000000</v>
      </c>
      <c r="P21" s="16">
        <f t="shared" si="0"/>
        <v>0</v>
      </c>
      <c r="Q21" s="16">
        <f>SUM(Q9:Q20)</f>
        <v>161009311</v>
      </c>
      <c r="R21" s="16">
        <f t="shared" si="0"/>
        <v>0</v>
      </c>
      <c r="S21" s="16">
        <f>SUM(S9:S20)</f>
        <v>42784990689</v>
      </c>
    </row>
    <row r="22" spans="1:19" ht="30.75" thickTop="1">
      <c r="A22" s="10"/>
      <c r="E22" s="15"/>
      <c r="G22" s="15"/>
      <c r="I22" s="15"/>
      <c r="K22" s="15"/>
      <c r="M22" s="51"/>
      <c r="O22" s="15"/>
      <c r="Q22" s="15"/>
      <c r="S22" s="15"/>
    </row>
    <row r="23" spans="1:19" ht="30">
      <c r="A23" s="10"/>
      <c r="E23" s="15"/>
      <c r="G23" s="15"/>
      <c r="I23" s="15"/>
      <c r="K23" s="15"/>
      <c r="M23" s="51"/>
      <c r="O23" s="15"/>
      <c r="Q23" s="15"/>
      <c r="S23" s="15"/>
    </row>
    <row r="24" spans="1:19" ht="30">
      <c r="A24" s="10"/>
      <c r="E24" s="17"/>
      <c r="F24" s="8"/>
      <c r="G24" s="17"/>
      <c r="H24" s="8"/>
      <c r="I24" s="17"/>
      <c r="J24" s="8"/>
      <c r="K24" s="17"/>
      <c r="L24" s="8"/>
      <c r="M24" s="54"/>
      <c r="N24" s="8"/>
      <c r="O24" s="17"/>
      <c r="P24" s="8"/>
      <c r="Q24" s="17"/>
      <c r="R24" s="8"/>
      <c r="S24" s="17"/>
    </row>
    <row r="25" spans="1:19" ht="30">
      <c r="A25" s="10"/>
      <c r="E25" s="15"/>
      <c r="G25" s="15"/>
      <c r="I25" s="15"/>
      <c r="K25" s="15"/>
      <c r="M25" s="51"/>
      <c r="O25" s="15"/>
      <c r="Q25" s="15"/>
      <c r="S25" s="15"/>
    </row>
    <row r="26" spans="1:19" ht="30">
      <c r="A26" s="10"/>
      <c r="E26" s="15"/>
      <c r="G26" s="15"/>
      <c r="I26" s="15"/>
      <c r="K26" s="15"/>
      <c r="M26" s="51"/>
      <c r="O26" s="15"/>
      <c r="Q26" s="15"/>
      <c r="S26" s="15"/>
    </row>
    <row r="27" spans="1:19">
      <c r="E27" s="17"/>
      <c r="F27" s="8"/>
      <c r="G27" s="8"/>
      <c r="H27" s="8"/>
      <c r="I27" s="8"/>
      <c r="J27" s="8"/>
      <c r="K27" s="8"/>
      <c r="L27" s="8"/>
      <c r="M27" s="54"/>
      <c r="N27" s="8"/>
      <c r="O27" s="17"/>
      <c r="P27" s="8"/>
      <c r="Q27" s="17"/>
      <c r="R27" s="8"/>
      <c r="S27" s="17"/>
    </row>
    <row r="28" spans="1:19">
      <c r="M28" s="51"/>
    </row>
    <row r="29" spans="1:19">
      <c r="M29" s="51"/>
    </row>
    <row r="30" spans="1:19">
      <c r="M30" s="51"/>
    </row>
    <row r="31" spans="1:19">
      <c r="M31" s="51"/>
    </row>
    <row r="32" spans="1:19">
      <c r="M32" s="51"/>
    </row>
    <row r="33" spans="13:13">
      <c r="M33" s="51"/>
    </row>
    <row r="34" spans="13:13">
      <c r="M34" s="51"/>
    </row>
    <row r="35" spans="13:13">
      <c r="M35" s="51"/>
    </row>
    <row r="36" spans="13:13">
      <c r="M36" s="51"/>
    </row>
    <row r="37" spans="13:13">
      <c r="M37" s="51"/>
    </row>
    <row r="38" spans="13:13">
      <c r="M38" s="51"/>
    </row>
    <row r="39" spans="13:13">
      <c r="M39" s="51"/>
    </row>
    <row r="40" spans="13:13">
      <c r="M40" s="51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84"/>
  <sheetViews>
    <sheetView rightToLeft="1" view="pageBreakPreview" topLeftCell="A31" zoomScale="50" zoomScaleNormal="100" zoomScaleSheetLayoutView="50" workbookViewId="0">
      <selection activeCell="O9" sqref="O9"/>
    </sheetView>
  </sheetViews>
  <sheetFormatPr defaultColWidth="9.140625" defaultRowHeight="27.75"/>
  <cols>
    <col min="1" max="1" width="43" style="7" customWidth="1"/>
    <col min="2" max="2" width="1" style="7" customWidth="1"/>
    <col min="3" max="3" width="21.140625" style="7" bestFit="1" customWidth="1"/>
    <col min="4" max="4" width="1" style="7" customWidth="1"/>
    <col min="5" max="5" width="29.85546875" style="7" bestFit="1" customWidth="1"/>
    <col min="6" max="6" width="1" style="7" customWidth="1"/>
    <col min="7" max="7" width="33.42578125" style="7" customWidth="1"/>
    <col min="8" max="8" width="1" style="7" customWidth="1"/>
    <col min="9" max="9" width="28.85546875" style="7" customWidth="1"/>
    <col min="10" max="10" width="1" style="7" customWidth="1"/>
    <col min="11" max="11" width="21.7109375" style="7" customWidth="1"/>
    <col min="12" max="12" width="1" style="7" customWidth="1"/>
    <col min="13" max="13" width="30.85546875" style="7" customWidth="1"/>
    <col min="14" max="14" width="1" style="7" customWidth="1"/>
    <col min="15" max="15" width="32.5703125" style="7" bestFit="1" customWidth="1"/>
    <col min="16" max="16" width="1" style="7" customWidth="1"/>
    <col min="17" max="17" width="30.5703125" style="36" customWidth="1"/>
    <col min="18" max="18" width="1" style="7" customWidth="1"/>
    <col min="19" max="19" width="9.140625" style="7" customWidth="1"/>
    <col min="20" max="16384" width="9.140625" style="7"/>
  </cols>
  <sheetData>
    <row r="1" spans="1:17" s="12" customFormat="1" ht="33.75">
      <c r="Q1" s="60"/>
    </row>
    <row r="2" spans="1:17" s="76" customFormat="1" ht="42.75">
      <c r="A2" s="124" t="s">
        <v>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s="76" customFormat="1" ht="42.75">
      <c r="A3" s="124" t="s">
        <v>29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17" s="76" customFormat="1" ht="42.75">
      <c r="A4" s="124" t="str">
        <f>'درآمد سود سهام '!A4:S4</f>
        <v>برای ماه منتهی به 1399/11/30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1:17" s="12" customFormat="1" ht="36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61"/>
    </row>
    <row r="6" spans="1:17" ht="40.5">
      <c r="A6" s="125" t="s">
        <v>78</v>
      </c>
      <c r="B6" s="125"/>
      <c r="C6" s="125"/>
      <c r="D6" s="125"/>
      <c r="E6" s="125"/>
      <c r="F6" s="125"/>
      <c r="G6" s="125"/>
      <c r="H6" s="125"/>
      <c r="I6" s="125"/>
    </row>
    <row r="7" spans="1:17" s="67" customFormat="1" ht="34.5" thickBot="1">
      <c r="A7" s="123" t="s">
        <v>3</v>
      </c>
      <c r="C7" s="122" t="s">
        <v>184</v>
      </c>
      <c r="D7" s="122" t="s">
        <v>31</v>
      </c>
      <c r="E7" s="122" t="s">
        <v>31</v>
      </c>
      <c r="F7" s="122" t="s">
        <v>31</v>
      </c>
      <c r="G7" s="122" t="s">
        <v>31</v>
      </c>
      <c r="H7" s="122" t="s">
        <v>31</v>
      </c>
      <c r="I7" s="122" t="s">
        <v>31</v>
      </c>
      <c r="K7" s="122" t="s">
        <v>183</v>
      </c>
      <c r="L7" s="122" t="s">
        <v>32</v>
      </c>
      <c r="M7" s="122" t="s">
        <v>32</v>
      </c>
      <c r="N7" s="122" t="s">
        <v>32</v>
      </c>
      <c r="O7" s="122" t="s">
        <v>32</v>
      </c>
      <c r="P7" s="122" t="s">
        <v>32</v>
      </c>
      <c r="Q7" s="122" t="s">
        <v>32</v>
      </c>
    </row>
    <row r="8" spans="1:17" s="77" customFormat="1" ht="66" customHeight="1" thickBot="1">
      <c r="A8" s="122" t="s">
        <v>3</v>
      </c>
      <c r="C8" s="78" t="s">
        <v>6</v>
      </c>
      <c r="E8" s="78" t="s">
        <v>45</v>
      </c>
      <c r="G8" s="78" t="s">
        <v>46</v>
      </c>
      <c r="I8" s="78" t="s">
        <v>48</v>
      </c>
      <c r="K8" s="78" t="s">
        <v>6</v>
      </c>
      <c r="M8" s="78" t="s">
        <v>45</v>
      </c>
      <c r="O8" s="78" t="s">
        <v>46</v>
      </c>
      <c r="Q8" s="79" t="s">
        <v>48</v>
      </c>
    </row>
    <row r="9" spans="1:17" s="67" customFormat="1" ht="40.5" customHeight="1">
      <c r="A9" s="10" t="s">
        <v>94</v>
      </c>
      <c r="B9" s="7"/>
      <c r="C9" s="15">
        <v>305662</v>
      </c>
      <c r="D9" s="7"/>
      <c r="E9" s="15">
        <v>5169026156</v>
      </c>
      <c r="F9" s="7"/>
      <c r="G9" s="15">
        <v>5798747462</v>
      </c>
      <c r="H9" s="7"/>
      <c r="I9" s="15">
        <v>-629721306</v>
      </c>
      <c r="J9" s="7"/>
      <c r="K9" s="15">
        <v>8814593</v>
      </c>
      <c r="L9" s="7"/>
      <c r="M9" s="15">
        <v>428983174407</v>
      </c>
      <c r="N9" s="7"/>
      <c r="O9" s="15">
        <v>215757867570</v>
      </c>
      <c r="P9" s="7"/>
      <c r="Q9" s="15">
        <v>213225306837</v>
      </c>
    </row>
    <row r="10" spans="1:17" s="67" customFormat="1" ht="40.5" customHeight="1">
      <c r="A10" s="10" t="s">
        <v>127</v>
      </c>
      <c r="B10" s="7"/>
      <c r="C10" s="15">
        <v>50000</v>
      </c>
      <c r="D10" s="7"/>
      <c r="E10" s="15">
        <v>4994604394</v>
      </c>
      <c r="F10" s="7"/>
      <c r="G10" s="15">
        <v>7093778370</v>
      </c>
      <c r="H10" s="7"/>
      <c r="I10" s="15">
        <v>-2099173976</v>
      </c>
      <c r="J10" s="7"/>
      <c r="K10" s="15">
        <v>1674101</v>
      </c>
      <c r="L10" s="7"/>
      <c r="M10" s="15">
        <v>218189392653</v>
      </c>
      <c r="N10" s="7"/>
      <c r="O10" s="15">
        <v>237527564835</v>
      </c>
      <c r="P10" s="7"/>
      <c r="Q10" s="15">
        <v>-19338172182</v>
      </c>
    </row>
    <row r="11" spans="1:17" s="67" customFormat="1" ht="40.5" customHeight="1">
      <c r="A11" s="10" t="s">
        <v>137</v>
      </c>
      <c r="B11" s="7"/>
      <c r="C11" s="15">
        <v>200000</v>
      </c>
      <c r="D11" s="7"/>
      <c r="E11" s="15">
        <v>3898664116</v>
      </c>
      <c r="F11" s="7"/>
      <c r="G11" s="15">
        <v>5324908936</v>
      </c>
      <c r="H11" s="7"/>
      <c r="I11" s="15">
        <v>-1426244820</v>
      </c>
      <c r="J11" s="7"/>
      <c r="K11" s="15">
        <v>500000</v>
      </c>
      <c r="L11" s="7"/>
      <c r="M11" s="15">
        <v>9066730142</v>
      </c>
      <c r="N11" s="7"/>
      <c r="O11" s="15">
        <v>13312272339</v>
      </c>
      <c r="P11" s="7"/>
      <c r="Q11" s="15">
        <v>-4245542197</v>
      </c>
    </row>
    <row r="12" spans="1:17" s="67" customFormat="1" ht="40.5" customHeight="1">
      <c r="A12" s="10" t="s">
        <v>102</v>
      </c>
      <c r="B12" s="7"/>
      <c r="C12" s="15">
        <v>600000</v>
      </c>
      <c r="D12" s="7"/>
      <c r="E12" s="15">
        <v>20459771200</v>
      </c>
      <c r="F12" s="7"/>
      <c r="G12" s="15">
        <v>30855413104</v>
      </c>
      <c r="H12" s="7"/>
      <c r="I12" s="15">
        <v>-10395641904</v>
      </c>
      <c r="J12" s="7"/>
      <c r="K12" s="15">
        <v>6740000</v>
      </c>
      <c r="L12" s="7"/>
      <c r="M12" s="15">
        <v>249506182840</v>
      </c>
      <c r="N12" s="7"/>
      <c r="O12" s="15">
        <v>323169518083</v>
      </c>
      <c r="P12" s="7"/>
      <c r="Q12" s="15">
        <v>-73663335243</v>
      </c>
    </row>
    <row r="13" spans="1:17" s="67" customFormat="1" ht="40.5" customHeight="1">
      <c r="A13" s="10" t="s">
        <v>93</v>
      </c>
      <c r="B13" s="7"/>
      <c r="C13" s="15">
        <v>500000</v>
      </c>
      <c r="D13" s="7"/>
      <c r="E13" s="15">
        <v>5641233792</v>
      </c>
      <c r="F13" s="7"/>
      <c r="G13" s="15">
        <v>5875947707</v>
      </c>
      <c r="H13" s="7"/>
      <c r="I13" s="15">
        <v>-234713915</v>
      </c>
      <c r="J13" s="7"/>
      <c r="K13" s="15">
        <v>32372122</v>
      </c>
      <c r="L13" s="7"/>
      <c r="M13" s="15">
        <v>508817473326</v>
      </c>
      <c r="N13" s="7"/>
      <c r="O13" s="15">
        <v>306336059785</v>
      </c>
      <c r="P13" s="7"/>
      <c r="Q13" s="15">
        <v>202481413541</v>
      </c>
    </row>
    <row r="14" spans="1:17" s="67" customFormat="1" ht="40.5" customHeight="1">
      <c r="A14" s="10" t="s">
        <v>88</v>
      </c>
      <c r="B14" s="7"/>
      <c r="C14" s="15">
        <v>230000</v>
      </c>
      <c r="D14" s="7"/>
      <c r="E14" s="15">
        <v>11034979944</v>
      </c>
      <c r="F14" s="7"/>
      <c r="G14" s="15">
        <v>13116944747</v>
      </c>
      <c r="H14" s="7"/>
      <c r="I14" s="15">
        <v>-2081964803</v>
      </c>
      <c r="J14" s="7"/>
      <c r="K14" s="15">
        <v>3571330</v>
      </c>
      <c r="L14" s="7"/>
      <c r="M14" s="15">
        <v>185052805883</v>
      </c>
      <c r="N14" s="7"/>
      <c r="O14" s="15">
        <v>197637185012</v>
      </c>
      <c r="P14" s="7"/>
      <c r="Q14" s="15">
        <v>-12584379129</v>
      </c>
    </row>
    <row r="15" spans="1:17" s="67" customFormat="1" ht="40.5" customHeight="1">
      <c r="A15" s="10" t="s">
        <v>85</v>
      </c>
      <c r="B15" s="7"/>
      <c r="C15" s="15">
        <v>100000</v>
      </c>
      <c r="D15" s="7"/>
      <c r="E15" s="15">
        <v>5459698484</v>
      </c>
      <c r="F15" s="7"/>
      <c r="G15" s="15">
        <v>3017680688</v>
      </c>
      <c r="H15" s="7"/>
      <c r="I15" s="15">
        <v>2442017796</v>
      </c>
      <c r="J15" s="7"/>
      <c r="K15" s="15">
        <v>3391353</v>
      </c>
      <c r="L15" s="7"/>
      <c r="M15" s="15">
        <v>143840348510</v>
      </c>
      <c r="N15" s="7"/>
      <c r="O15" s="15">
        <v>79246737051</v>
      </c>
      <c r="P15" s="7"/>
      <c r="Q15" s="15">
        <v>64593611459</v>
      </c>
    </row>
    <row r="16" spans="1:17" s="67" customFormat="1" ht="40.5" customHeight="1">
      <c r="A16" s="10" t="s">
        <v>105</v>
      </c>
      <c r="B16" s="7"/>
      <c r="C16" s="15">
        <v>500000</v>
      </c>
      <c r="D16" s="7"/>
      <c r="E16" s="15">
        <v>8896747525</v>
      </c>
      <c r="F16" s="7"/>
      <c r="G16" s="15">
        <v>6408797881</v>
      </c>
      <c r="H16" s="7"/>
      <c r="I16" s="15">
        <v>2487949644</v>
      </c>
      <c r="J16" s="7"/>
      <c r="K16" s="15">
        <v>5603055</v>
      </c>
      <c r="L16" s="7"/>
      <c r="M16" s="15">
        <v>84447769764</v>
      </c>
      <c r="N16" s="7"/>
      <c r="O16" s="15">
        <v>43482326591</v>
      </c>
      <c r="P16" s="7"/>
      <c r="Q16" s="15">
        <v>40965443173</v>
      </c>
    </row>
    <row r="17" spans="1:17" s="67" customFormat="1" ht="40.5" customHeight="1">
      <c r="A17" s="10" t="s">
        <v>91</v>
      </c>
      <c r="B17" s="7"/>
      <c r="C17" s="15">
        <v>300000</v>
      </c>
      <c r="D17" s="7"/>
      <c r="E17" s="15">
        <v>6996123939</v>
      </c>
      <c r="F17" s="7"/>
      <c r="G17" s="15">
        <v>5180348068</v>
      </c>
      <c r="H17" s="7"/>
      <c r="I17" s="15">
        <v>1815775871</v>
      </c>
      <c r="J17" s="7"/>
      <c r="K17" s="15">
        <v>9756599</v>
      </c>
      <c r="L17" s="7"/>
      <c r="M17" s="15">
        <v>199241293725</v>
      </c>
      <c r="N17" s="7"/>
      <c r="O17" s="15">
        <v>128438019925</v>
      </c>
      <c r="P17" s="7"/>
      <c r="Q17" s="15">
        <v>70803273800</v>
      </c>
    </row>
    <row r="18" spans="1:17" s="67" customFormat="1" ht="40.5" customHeight="1">
      <c r="A18" s="10" t="s">
        <v>89</v>
      </c>
      <c r="B18" s="7"/>
      <c r="C18" s="15">
        <v>0</v>
      </c>
      <c r="D18" s="7"/>
      <c r="E18" s="15">
        <v>0</v>
      </c>
      <c r="F18" s="7"/>
      <c r="G18" s="15">
        <v>0</v>
      </c>
      <c r="H18" s="7"/>
      <c r="I18" s="15">
        <v>0</v>
      </c>
      <c r="J18" s="7"/>
      <c r="K18" s="15">
        <v>1000000</v>
      </c>
      <c r="L18" s="7"/>
      <c r="M18" s="15">
        <v>8991470190</v>
      </c>
      <c r="N18" s="7"/>
      <c r="O18" s="15">
        <v>5712752250</v>
      </c>
      <c r="P18" s="7"/>
      <c r="Q18" s="15">
        <v>3278717940</v>
      </c>
    </row>
    <row r="19" spans="1:17" s="67" customFormat="1" ht="40.5" customHeight="1">
      <c r="A19" s="10" t="s">
        <v>111</v>
      </c>
      <c r="B19" s="7"/>
      <c r="C19" s="15">
        <v>0</v>
      </c>
      <c r="D19" s="7"/>
      <c r="E19" s="15">
        <v>0</v>
      </c>
      <c r="F19" s="7"/>
      <c r="G19" s="15">
        <v>0</v>
      </c>
      <c r="H19" s="7"/>
      <c r="I19" s="15">
        <v>0</v>
      </c>
      <c r="J19" s="7"/>
      <c r="K19" s="15">
        <v>9030555</v>
      </c>
      <c r="L19" s="7"/>
      <c r="M19" s="15">
        <v>182249826542</v>
      </c>
      <c r="N19" s="7"/>
      <c r="O19" s="15">
        <v>102127169265</v>
      </c>
      <c r="P19" s="7"/>
      <c r="Q19" s="15">
        <v>80122657277</v>
      </c>
    </row>
    <row r="20" spans="1:17" s="67" customFormat="1" ht="40.5" customHeight="1">
      <c r="A20" s="10" t="s">
        <v>120</v>
      </c>
      <c r="B20" s="7"/>
      <c r="C20" s="15">
        <v>0</v>
      </c>
      <c r="D20" s="7"/>
      <c r="E20" s="15">
        <v>0</v>
      </c>
      <c r="F20" s="7"/>
      <c r="G20" s="15">
        <v>0</v>
      </c>
      <c r="H20" s="7"/>
      <c r="I20" s="15">
        <v>0</v>
      </c>
      <c r="J20" s="7"/>
      <c r="K20" s="15">
        <v>15000</v>
      </c>
      <c r="L20" s="7"/>
      <c r="M20" s="15">
        <v>1311833620</v>
      </c>
      <c r="N20" s="7"/>
      <c r="O20" s="15">
        <v>899973270</v>
      </c>
      <c r="P20" s="7"/>
      <c r="Q20" s="15">
        <v>411860350</v>
      </c>
    </row>
    <row r="21" spans="1:17" s="67" customFormat="1" ht="40.5" customHeight="1">
      <c r="A21" s="10" t="s">
        <v>86</v>
      </c>
      <c r="B21" s="7"/>
      <c r="C21" s="15">
        <v>0</v>
      </c>
      <c r="D21" s="7"/>
      <c r="E21" s="15">
        <v>0</v>
      </c>
      <c r="F21" s="7"/>
      <c r="G21" s="15">
        <v>0</v>
      </c>
      <c r="H21" s="7"/>
      <c r="I21" s="15">
        <v>0</v>
      </c>
      <c r="J21" s="7"/>
      <c r="K21" s="15">
        <v>654930</v>
      </c>
      <c r="L21" s="7"/>
      <c r="M21" s="15">
        <v>14071113313</v>
      </c>
      <c r="N21" s="7"/>
      <c r="O21" s="15">
        <v>8832140852</v>
      </c>
      <c r="P21" s="7"/>
      <c r="Q21" s="15">
        <v>5238972461</v>
      </c>
    </row>
    <row r="22" spans="1:17" s="67" customFormat="1" ht="40.5" customHeight="1">
      <c r="A22" s="10" t="s">
        <v>130</v>
      </c>
      <c r="B22" s="7"/>
      <c r="C22" s="15">
        <v>0</v>
      </c>
      <c r="D22" s="7"/>
      <c r="E22" s="15">
        <v>0</v>
      </c>
      <c r="F22" s="7"/>
      <c r="G22" s="15">
        <v>0</v>
      </c>
      <c r="H22" s="7"/>
      <c r="I22" s="15">
        <v>0</v>
      </c>
      <c r="J22" s="7"/>
      <c r="K22" s="15">
        <v>100000</v>
      </c>
      <c r="L22" s="7"/>
      <c r="M22" s="15">
        <v>4033726531</v>
      </c>
      <c r="N22" s="7"/>
      <c r="O22" s="15">
        <v>3915415315</v>
      </c>
      <c r="P22" s="7"/>
      <c r="Q22" s="15">
        <v>118311216</v>
      </c>
    </row>
    <row r="23" spans="1:17" s="67" customFormat="1" ht="40.5" customHeight="1">
      <c r="A23" s="10" t="s">
        <v>92</v>
      </c>
      <c r="B23" s="7"/>
      <c r="C23" s="15">
        <v>0</v>
      </c>
      <c r="D23" s="7"/>
      <c r="E23" s="15">
        <v>0</v>
      </c>
      <c r="F23" s="7"/>
      <c r="G23" s="15">
        <v>0</v>
      </c>
      <c r="H23" s="7"/>
      <c r="I23" s="15">
        <v>0</v>
      </c>
      <c r="J23" s="7"/>
      <c r="K23" s="15">
        <v>1000000</v>
      </c>
      <c r="L23" s="7"/>
      <c r="M23" s="15">
        <v>21677662226</v>
      </c>
      <c r="N23" s="7"/>
      <c r="O23" s="15">
        <v>15820234000</v>
      </c>
      <c r="P23" s="7"/>
      <c r="Q23" s="15">
        <v>5857428226</v>
      </c>
    </row>
    <row r="24" spans="1:17" s="67" customFormat="1" ht="40.5" customHeight="1">
      <c r="A24" s="10" t="s">
        <v>99</v>
      </c>
      <c r="B24" s="7"/>
      <c r="C24" s="15">
        <v>0</v>
      </c>
      <c r="D24" s="7"/>
      <c r="E24" s="15">
        <v>0</v>
      </c>
      <c r="F24" s="7"/>
      <c r="G24" s="15">
        <v>0</v>
      </c>
      <c r="H24" s="7"/>
      <c r="I24" s="15">
        <v>0</v>
      </c>
      <c r="J24" s="7"/>
      <c r="K24" s="15">
        <v>36000</v>
      </c>
      <c r="L24" s="7"/>
      <c r="M24" s="15">
        <v>46631136980</v>
      </c>
      <c r="N24" s="7"/>
      <c r="O24" s="15">
        <v>22809647056</v>
      </c>
      <c r="P24" s="7"/>
      <c r="Q24" s="15">
        <v>23821489924</v>
      </c>
    </row>
    <row r="25" spans="1:17" s="67" customFormat="1" ht="40.5" customHeight="1">
      <c r="A25" s="10" t="s">
        <v>154</v>
      </c>
      <c r="B25" s="7"/>
      <c r="C25" s="15">
        <v>0</v>
      </c>
      <c r="D25" s="7"/>
      <c r="E25" s="15">
        <v>0</v>
      </c>
      <c r="F25" s="7"/>
      <c r="G25" s="15">
        <v>0</v>
      </c>
      <c r="H25" s="7"/>
      <c r="I25" s="15">
        <v>0</v>
      </c>
      <c r="J25" s="7"/>
      <c r="K25" s="15">
        <v>421</v>
      </c>
      <c r="L25" s="7"/>
      <c r="M25" s="15">
        <v>2849898</v>
      </c>
      <c r="N25" s="7"/>
      <c r="O25" s="15">
        <v>1866856</v>
      </c>
      <c r="P25" s="7"/>
      <c r="Q25" s="15">
        <v>983042</v>
      </c>
    </row>
    <row r="26" spans="1:17" s="67" customFormat="1" ht="40.5" customHeight="1">
      <c r="A26" s="10" t="s">
        <v>97</v>
      </c>
      <c r="B26" s="7"/>
      <c r="C26" s="15">
        <v>0</v>
      </c>
      <c r="D26" s="7"/>
      <c r="E26" s="15">
        <v>0</v>
      </c>
      <c r="F26" s="7"/>
      <c r="G26" s="15">
        <v>0</v>
      </c>
      <c r="H26" s="7"/>
      <c r="I26" s="15">
        <v>0</v>
      </c>
      <c r="J26" s="7"/>
      <c r="K26" s="15">
        <v>6000000</v>
      </c>
      <c r="L26" s="7"/>
      <c r="M26" s="15">
        <v>87953359805</v>
      </c>
      <c r="N26" s="7"/>
      <c r="O26" s="15">
        <v>48593719444</v>
      </c>
      <c r="P26" s="7"/>
      <c r="Q26" s="15">
        <v>39359640361</v>
      </c>
    </row>
    <row r="27" spans="1:17" s="67" customFormat="1" ht="40.5" customHeight="1">
      <c r="A27" s="10" t="s">
        <v>148</v>
      </c>
      <c r="B27" s="7"/>
      <c r="C27" s="15">
        <v>0</v>
      </c>
      <c r="D27" s="7"/>
      <c r="E27" s="15">
        <v>0</v>
      </c>
      <c r="F27" s="7"/>
      <c r="G27" s="15">
        <v>0</v>
      </c>
      <c r="H27" s="7"/>
      <c r="I27" s="15">
        <v>0</v>
      </c>
      <c r="J27" s="7"/>
      <c r="K27" s="15">
        <v>5023614</v>
      </c>
      <c r="L27" s="7"/>
      <c r="M27" s="15">
        <v>53908649086</v>
      </c>
      <c r="N27" s="7"/>
      <c r="O27" s="15">
        <v>51845900261</v>
      </c>
      <c r="P27" s="7"/>
      <c r="Q27" s="15">
        <v>2062748825</v>
      </c>
    </row>
    <row r="28" spans="1:17" s="67" customFormat="1" ht="40.5" customHeight="1">
      <c r="A28" s="10" t="s">
        <v>126</v>
      </c>
      <c r="B28" s="7"/>
      <c r="C28" s="15">
        <v>0</v>
      </c>
      <c r="D28" s="7"/>
      <c r="E28" s="15">
        <v>0</v>
      </c>
      <c r="F28" s="7"/>
      <c r="G28" s="15">
        <v>0</v>
      </c>
      <c r="H28" s="7"/>
      <c r="I28" s="15">
        <v>0</v>
      </c>
      <c r="J28" s="7"/>
      <c r="K28" s="15">
        <v>650000</v>
      </c>
      <c r="L28" s="7"/>
      <c r="M28" s="15">
        <v>10302198426</v>
      </c>
      <c r="N28" s="7"/>
      <c r="O28" s="15">
        <v>14993497375</v>
      </c>
      <c r="P28" s="7"/>
      <c r="Q28" s="15">
        <v>-4691298949</v>
      </c>
    </row>
    <row r="29" spans="1:17" s="67" customFormat="1" ht="40.5" customHeight="1">
      <c r="A29" s="10" t="s">
        <v>100</v>
      </c>
      <c r="B29" s="7"/>
      <c r="C29" s="15">
        <v>0</v>
      </c>
      <c r="D29" s="7"/>
      <c r="E29" s="15">
        <v>0</v>
      </c>
      <c r="F29" s="7"/>
      <c r="G29" s="15">
        <v>0</v>
      </c>
      <c r="H29" s="7"/>
      <c r="I29" s="15">
        <v>0</v>
      </c>
      <c r="J29" s="7"/>
      <c r="K29" s="15">
        <v>18972001</v>
      </c>
      <c r="L29" s="7"/>
      <c r="M29" s="15">
        <v>142506583278</v>
      </c>
      <c r="N29" s="7"/>
      <c r="O29" s="15">
        <v>87806299129</v>
      </c>
      <c r="P29" s="7"/>
      <c r="Q29" s="15">
        <v>54700284149</v>
      </c>
    </row>
    <row r="30" spans="1:17" s="67" customFormat="1" ht="40.5" customHeight="1">
      <c r="A30" s="10" t="s">
        <v>84</v>
      </c>
      <c r="B30" s="7"/>
      <c r="C30" s="15">
        <v>0</v>
      </c>
      <c r="D30" s="7"/>
      <c r="E30" s="15">
        <v>0</v>
      </c>
      <c r="F30" s="7"/>
      <c r="G30" s="15">
        <v>0</v>
      </c>
      <c r="H30" s="7"/>
      <c r="I30" s="15">
        <v>0</v>
      </c>
      <c r="J30" s="7"/>
      <c r="K30" s="15">
        <v>3940000</v>
      </c>
      <c r="L30" s="7"/>
      <c r="M30" s="15">
        <v>269074162693</v>
      </c>
      <c r="N30" s="7"/>
      <c r="O30" s="15">
        <v>123328800844</v>
      </c>
      <c r="P30" s="7"/>
      <c r="Q30" s="15">
        <v>145745361849</v>
      </c>
    </row>
    <row r="31" spans="1:17" s="67" customFormat="1" ht="40.5" customHeight="1">
      <c r="A31" s="10" t="s">
        <v>98</v>
      </c>
      <c r="B31" s="7"/>
      <c r="C31" s="15">
        <v>0</v>
      </c>
      <c r="D31" s="7"/>
      <c r="E31" s="15">
        <v>0</v>
      </c>
      <c r="F31" s="7"/>
      <c r="G31" s="15">
        <v>0</v>
      </c>
      <c r="H31" s="7"/>
      <c r="I31" s="15">
        <v>0</v>
      </c>
      <c r="J31" s="7"/>
      <c r="K31" s="15">
        <v>24000</v>
      </c>
      <c r="L31" s="7"/>
      <c r="M31" s="15">
        <v>31333779179</v>
      </c>
      <c r="N31" s="7"/>
      <c r="O31" s="15">
        <v>15136216050</v>
      </c>
      <c r="P31" s="7"/>
      <c r="Q31" s="15">
        <v>16197563129</v>
      </c>
    </row>
    <row r="32" spans="1:17" s="67" customFormat="1" ht="40.5" customHeight="1">
      <c r="A32" s="10" t="s">
        <v>151</v>
      </c>
      <c r="B32" s="7"/>
      <c r="C32" s="15">
        <v>0</v>
      </c>
      <c r="D32" s="7"/>
      <c r="E32" s="15">
        <v>0</v>
      </c>
      <c r="F32" s="7"/>
      <c r="G32" s="15">
        <v>0</v>
      </c>
      <c r="H32" s="7"/>
      <c r="I32" s="15">
        <v>0</v>
      </c>
      <c r="J32" s="7"/>
      <c r="K32" s="15">
        <v>36</v>
      </c>
      <c r="L32" s="7"/>
      <c r="M32" s="15">
        <v>1106690</v>
      </c>
      <c r="N32" s="7"/>
      <c r="O32" s="15">
        <v>896928</v>
      </c>
      <c r="P32" s="7"/>
      <c r="Q32" s="15">
        <v>209762</v>
      </c>
    </row>
    <row r="33" spans="1:17" s="67" customFormat="1" ht="40.5" customHeight="1">
      <c r="A33" s="10" t="s">
        <v>87</v>
      </c>
      <c r="B33" s="7"/>
      <c r="C33" s="15">
        <v>0</v>
      </c>
      <c r="D33" s="7"/>
      <c r="E33" s="15">
        <v>0</v>
      </c>
      <c r="F33" s="7"/>
      <c r="G33" s="15">
        <v>0</v>
      </c>
      <c r="H33" s="7"/>
      <c r="I33" s="15">
        <v>0</v>
      </c>
      <c r="J33" s="7"/>
      <c r="K33" s="15">
        <v>2150000</v>
      </c>
      <c r="L33" s="7"/>
      <c r="M33" s="15">
        <v>19722078904</v>
      </c>
      <c r="N33" s="7"/>
      <c r="O33" s="15">
        <v>20225856250</v>
      </c>
      <c r="P33" s="7"/>
      <c r="Q33" s="15">
        <v>-503777346</v>
      </c>
    </row>
    <row r="34" spans="1:17" s="67" customFormat="1" ht="40.5" customHeight="1">
      <c r="A34" s="10" t="s">
        <v>108</v>
      </c>
      <c r="B34" s="7"/>
      <c r="C34" s="15">
        <v>0</v>
      </c>
      <c r="D34" s="7"/>
      <c r="E34" s="15">
        <v>0</v>
      </c>
      <c r="F34" s="7"/>
      <c r="G34" s="15">
        <v>0</v>
      </c>
      <c r="H34" s="7"/>
      <c r="I34" s="15">
        <v>0</v>
      </c>
      <c r="J34" s="7"/>
      <c r="K34" s="15">
        <v>8200000</v>
      </c>
      <c r="L34" s="7"/>
      <c r="M34" s="15">
        <v>345271133820</v>
      </c>
      <c r="N34" s="7"/>
      <c r="O34" s="15">
        <v>309964765160</v>
      </c>
      <c r="P34" s="7"/>
      <c r="Q34" s="15">
        <v>35306368660</v>
      </c>
    </row>
    <row r="35" spans="1:17" s="67" customFormat="1" ht="40.5" customHeight="1">
      <c r="A35" s="10" t="s">
        <v>118</v>
      </c>
      <c r="B35" s="7"/>
      <c r="C35" s="15">
        <v>0</v>
      </c>
      <c r="D35" s="7"/>
      <c r="E35" s="15">
        <v>0</v>
      </c>
      <c r="F35" s="7"/>
      <c r="G35" s="15">
        <v>0</v>
      </c>
      <c r="H35" s="7"/>
      <c r="I35" s="15">
        <v>0</v>
      </c>
      <c r="J35" s="7"/>
      <c r="K35" s="15">
        <v>11000000</v>
      </c>
      <c r="L35" s="7"/>
      <c r="M35" s="15">
        <v>291010378905</v>
      </c>
      <c r="N35" s="7"/>
      <c r="O35" s="15">
        <v>241626386552</v>
      </c>
      <c r="P35" s="7"/>
      <c r="Q35" s="15">
        <v>49383992353</v>
      </c>
    </row>
    <row r="36" spans="1:17" s="67" customFormat="1" ht="40.5" customHeight="1">
      <c r="A36" s="10" t="s">
        <v>149</v>
      </c>
      <c r="B36" s="7"/>
      <c r="C36" s="15">
        <v>0</v>
      </c>
      <c r="D36" s="7"/>
      <c r="E36" s="15">
        <v>0</v>
      </c>
      <c r="F36" s="7"/>
      <c r="G36" s="15">
        <v>0</v>
      </c>
      <c r="H36" s="7"/>
      <c r="I36" s="15">
        <v>0</v>
      </c>
      <c r="J36" s="7"/>
      <c r="K36" s="15">
        <v>1338</v>
      </c>
      <c r="L36" s="7"/>
      <c r="M36" s="15">
        <v>11513857</v>
      </c>
      <c r="N36" s="7"/>
      <c r="O36" s="15">
        <v>7117655</v>
      </c>
      <c r="P36" s="7"/>
      <c r="Q36" s="15">
        <v>4396202</v>
      </c>
    </row>
    <row r="37" spans="1:17" s="67" customFormat="1" ht="40.5" customHeight="1">
      <c r="A37" s="10" t="s">
        <v>150</v>
      </c>
      <c r="B37" s="7"/>
      <c r="C37" s="15">
        <v>0</v>
      </c>
      <c r="D37" s="7"/>
      <c r="E37" s="15">
        <v>0</v>
      </c>
      <c r="F37" s="7"/>
      <c r="G37" s="15">
        <v>0</v>
      </c>
      <c r="H37" s="7"/>
      <c r="I37" s="15">
        <v>0</v>
      </c>
      <c r="J37" s="7"/>
      <c r="K37" s="15">
        <v>5250811</v>
      </c>
      <c r="L37" s="7"/>
      <c r="M37" s="15">
        <v>183677543131</v>
      </c>
      <c r="N37" s="7"/>
      <c r="O37" s="15">
        <v>152984440258</v>
      </c>
      <c r="P37" s="7"/>
      <c r="Q37" s="15">
        <v>30693102873</v>
      </c>
    </row>
    <row r="38" spans="1:17" s="67" customFormat="1" ht="40.5" customHeight="1">
      <c r="A38" s="10" t="s">
        <v>125</v>
      </c>
      <c r="B38" s="7"/>
      <c r="C38" s="15">
        <v>0</v>
      </c>
      <c r="D38" s="7"/>
      <c r="E38" s="15">
        <v>0</v>
      </c>
      <c r="F38" s="7"/>
      <c r="G38" s="15">
        <v>0</v>
      </c>
      <c r="H38" s="7"/>
      <c r="I38" s="15">
        <v>0</v>
      </c>
      <c r="J38" s="7"/>
      <c r="K38" s="15">
        <v>3000000</v>
      </c>
      <c r="L38" s="7"/>
      <c r="M38" s="15">
        <v>93037589080</v>
      </c>
      <c r="N38" s="7"/>
      <c r="O38" s="15">
        <v>171783668535</v>
      </c>
      <c r="P38" s="7"/>
      <c r="Q38" s="15">
        <v>-78746079455</v>
      </c>
    </row>
    <row r="39" spans="1:17" s="67" customFormat="1" ht="40.5" customHeight="1">
      <c r="A39" s="10" t="s">
        <v>119</v>
      </c>
      <c r="B39" s="7"/>
      <c r="C39" s="15">
        <v>0</v>
      </c>
      <c r="D39" s="7"/>
      <c r="E39" s="15">
        <v>0</v>
      </c>
      <c r="F39" s="7"/>
      <c r="G39" s="15">
        <v>0</v>
      </c>
      <c r="H39" s="7"/>
      <c r="I39" s="15">
        <v>0</v>
      </c>
      <c r="J39" s="7"/>
      <c r="K39" s="15">
        <v>3545013</v>
      </c>
      <c r="L39" s="7"/>
      <c r="M39" s="15">
        <v>87504621632</v>
      </c>
      <c r="N39" s="7"/>
      <c r="O39" s="15">
        <v>98534891863</v>
      </c>
      <c r="P39" s="7"/>
      <c r="Q39" s="15">
        <v>-11030270231</v>
      </c>
    </row>
    <row r="40" spans="1:17" s="67" customFormat="1" ht="40.5" customHeight="1">
      <c r="A40" s="10" t="s">
        <v>103</v>
      </c>
      <c r="B40" s="7"/>
      <c r="C40" s="15">
        <v>0</v>
      </c>
      <c r="D40" s="7"/>
      <c r="E40" s="15">
        <v>0</v>
      </c>
      <c r="F40" s="7"/>
      <c r="G40" s="15">
        <v>0</v>
      </c>
      <c r="H40" s="7"/>
      <c r="I40" s="15">
        <v>0</v>
      </c>
      <c r="J40" s="7"/>
      <c r="K40" s="15">
        <v>210241</v>
      </c>
      <c r="L40" s="7"/>
      <c r="M40" s="15">
        <v>43145306718</v>
      </c>
      <c r="N40" s="7"/>
      <c r="O40" s="15">
        <v>23542069373</v>
      </c>
      <c r="P40" s="7"/>
      <c r="Q40" s="15">
        <v>19603237345</v>
      </c>
    </row>
    <row r="41" spans="1:17" s="67" customFormat="1" ht="40.5" customHeight="1">
      <c r="A41" s="10" t="s">
        <v>144</v>
      </c>
      <c r="B41" s="7"/>
      <c r="C41" s="15">
        <v>0</v>
      </c>
      <c r="D41" s="7"/>
      <c r="E41" s="15">
        <v>0</v>
      </c>
      <c r="F41" s="7"/>
      <c r="G41" s="15">
        <v>0</v>
      </c>
      <c r="H41" s="7"/>
      <c r="I41" s="15">
        <v>0</v>
      </c>
      <c r="J41" s="7"/>
      <c r="K41" s="15">
        <v>1500000</v>
      </c>
      <c r="L41" s="7"/>
      <c r="M41" s="15">
        <v>101610553776</v>
      </c>
      <c r="N41" s="7"/>
      <c r="O41" s="15">
        <v>116766914240</v>
      </c>
      <c r="P41" s="7"/>
      <c r="Q41" s="15">
        <v>-15156360464</v>
      </c>
    </row>
    <row r="42" spans="1:17" s="67" customFormat="1" ht="40.5" customHeight="1">
      <c r="A42" s="10" t="s">
        <v>101</v>
      </c>
      <c r="B42" s="7"/>
      <c r="C42" s="15">
        <v>0</v>
      </c>
      <c r="D42" s="7"/>
      <c r="E42" s="15">
        <v>0</v>
      </c>
      <c r="F42" s="7"/>
      <c r="G42" s="15">
        <v>0</v>
      </c>
      <c r="H42" s="7"/>
      <c r="I42" s="15">
        <v>0</v>
      </c>
      <c r="J42" s="7"/>
      <c r="K42" s="15">
        <v>2400000</v>
      </c>
      <c r="L42" s="7"/>
      <c r="M42" s="15">
        <v>118339184884</v>
      </c>
      <c r="N42" s="7"/>
      <c r="O42" s="15">
        <v>65127144710</v>
      </c>
      <c r="P42" s="7"/>
      <c r="Q42" s="15">
        <v>53212040174</v>
      </c>
    </row>
    <row r="43" spans="1:17" s="67" customFormat="1" ht="40.5" customHeight="1">
      <c r="A43" s="10" t="s">
        <v>90</v>
      </c>
      <c r="B43" s="7"/>
      <c r="C43" s="15">
        <v>0</v>
      </c>
      <c r="D43" s="7"/>
      <c r="E43" s="15">
        <v>0</v>
      </c>
      <c r="F43" s="7"/>
      <c r="G43" s="15">
        <v>0</v>
      </c>
      <c r="H43" s="7"/>
      <c r="I43" s="15">
        <v>0</v>
      </c>
      <c r="J43" s="7"/>
      <c r="K43" s="15">
        <v>29801568</v>
      </c>
      <c r="L43" s="7"/>
      <c r="M43" s="15">
        <v>452213666693</v>
      </c>
      <c r="N43" s="7"/>
      <c r="O43" s="15">
        <v>391130069303</v>
      </c>
      <c r="P43" s="7"/>
      <c r="Q43" s="15">
        <v>61083597390</v>
      </c>
    </row>
    <row r="44" spans="1:17" s="67" customFormat="1" ht="40.5" customHeight="1">
      <c r="A44" s="10" t="s">
        <v>136</v>
      </c>
      <c r="B44" s="7"/>
      <c r="C44" s="15">
        <v>0</v>
      </c>
      <c r="D44" s="7"/>
      <c r="E44" s="15">
        <v>0</v>
      </c>
      <c r="F44" s="7"/>
      <c r="G44" s="15">
        <v>0</v>
      </c>
      <c r="H44" s="7"/>
      <c r="I44" s="15">
        <v>0</v>
      </c>
      <c r="J44" s="7"/>
      <c r="K44" s="15">
        <v>1100001</v>
      </c>
      <c r="L44" s="7"/>
      <c r="M44" s="15">
        <v>30818532664</v>
      </c>
      <c r="N44" s="7"/>
      <c r="O44" s="15">
        <v>29479302625</v>
      </c>
      <c r="P44" s="7"/>
      <c r="Q44" s="15">
        <v>1339230039</v>
      </c>
    </row>
    <row r="45" spans="1:17" s="67" customFormat="1" ht="40.5" customHeight="1">
      <c r="A45" s="10" t="s">
        <v>129</v>
      </c>
      <c r="B45" s="7"/>
      <c r="C45" s="15">
        <v>0</v>
      </c>
      <c r="D45" s="7"/>
      <c r="E45" s="15">
        <v>0</v>
      </c>
      <c r="F45" s="7"/>
      <c r="G45" s="15">
        <v>0</v>
      </c>
      <c r="H45" s="7"/>
      <c r="I45" s="15">
        <v>0</v>
      </c>
      <c r="J45" s="7"/>
      <c r="K45" s="15">
        <v>6000000</v>
      </c>
      <c r="L45" s="7"/>
      <c r="M45" s="15">
        <v>263110523039</v>
      </c>
      <c r="N45" s="7"/>
      <c r="O45" s="15">
        <v>239728204031</v>
      </c>
      <c r="P45" s="7"/>
      <c r="Q45" s="15">
        <v>23382319008</v>
      </c>
    </row>
    <row r="46" spans="1:17" s="67" customFormat="1" ht="40.5" customHeight="1">
      <c r="A46" s="10" t="s">
        <v>128</v>
      </c>
      <c r="B46" s="7"/>
      <c r="C46" s="15">
        <v>0</v>
      </c>
      <c r="D46" s="7"/>
      <c r="E46" s="15">
        <v>0</v>
      </c>
      <c r="F46" s="7"/>
      <c r="G46" s="15">
        <v>0</v>
      </c>
      <c r="H46" s="7"/>
      <c r="I46" s="15">
        <v>0</v>
      </c>
      <c r="J46" s="7"/>
      <c r="K46" s="15">
        <v>2830195</v>
      </c>
      <c r="L46" s="7"/>
      <c r="M46" s="15">
        <v>149288244901</v>
      </c>
      <c r="N46" s="7"/>
      <c r="O46" s="15">
        <v>129697225576</v>
      </c>
      <c r="P46" s="7"/>
      <c r="Q46" s="15">
        <v>19591019325</v>
      </c>
    </row>
    <row r="47" spans="1:17" s="67" customFormat="1" ht="40.5" customHeight="1">
      <c r="A47" s="10" t="s">
        <v>104</v>
      </c>
      <c r="B47" s="7"/>
      <c r="C47" s="15">
        <v>0</v>
      </c>
      <c r="D47" s="7"/>
      <c r="E47" s="15">
        <v>0</v>
      </c>
      <c r="F47" s="7"/>
      <c r="G47" s="15">
        <v>0</v>
      </c>
      <c r="H47" s="7"/>
      <c r="I47" s="15">
        <v>0</v>
      </c>
      <c r="J47" s="7"/>
      <c r="K47" s="15">
        <v>22</v>
      </c>
      <c r="L47" s="7"/>
      <c r="M47" s="15">
        <v>527889</v>
      </c>
      <c r="N47" s="7"/>
      <c r="O47" s="15">
        <v>460632</v>
      </c>
      <c r="P47" s="7"/>
      <c r="Q47" s="15">
        <v>67257</v>
      </c>
    </row>
    <row r="48" spans="1:17" s="67" customFormat="1" ht="40.5" customHeight="1">
      <c r="A48" s="10" t="s">
        <v>117</v>
      </c>
      <c r="B48" s="7"/>
      <c r="C48" s="15">
        <v>0</v>
      </c>
      <c r="D48" s="7"/>
      <c r="E48" s="15">
        <v>0</v>
      </c>
      <c r="F48" s="7"/>
      <c r="G48" s="15">
        <v>0</v>
      </c>
      <c r="H48" s="7"/>
      <c r="I48" s="15">
        <v>0</v>
      </c>
      <c r="J48" s="7"/>
      <c r="K48" s="15">
        <v>7001856</v>
      </c>
      <c r="L48" s="7"/>
      <c r="M48" s="15">
        <v>212921624126</v>
      </c>
      <c r="N48" s="7"/>
      <c r="O48" s="15">
        <v>151115291525</v>
      </c>
      <c r="P48" s="7"/>
      <c r="Q48" s="15">
        <v>61806332601</v>
      </c>
    </row>
    <row r="49" spans="1:17" s="67" customFormat="1" ht="40.5" customHeight="1">
      <c r="A49" s="10" t="s">
        <v>147</v>
      </c>
      <c r="B49" s="7"/>
      <c r="C49" s="15">
        <v>0</v>
      </c>
      <c r="D49" s="7"/>
      <c r="E49" s="15">
        <v>0</v>
      </c>
      <c r="F49" s="7"/>
      <c r="G49" s="15">
        <v>0</v>
      </c>
      <c r="H49" s="7"/>
      <c r="I49" s="15">
        <v>0</v>
      </c>
      <c r="J49" s="7"/>
      <c r="K49" s="15">
        <v>1050000</v>
      </c>
      <c r="L49" s="7"/>
      <c r="M49" s="15">
        <v>18661372590</v>
      </c>
      <c r="N49" s="7"/>
      <c r="O49" s="15">
        <v>18661372590</v>
      </c>
      <c r="P49" s="7"/>
      <c r="Q49" s="15">
        <v>0</v>
      </c>
    </row>
    <row r="50" spans="1:17" s="67" customFormat="1" ht="40.5" customHeight="1">
      <c r="A50" s="10" t="s">
        <v>109</v>
      </c>
      <c r="B50" s="7"/>
      <c r="C50" s="15">
        <v>0</v>
      </c>
      <c r="D50" s="7"/>
      <c r="E50" s="15">
        <v>0</v>
      </c>
      <c r="F50" s="7"/>
      <c r="G50" s="15">
        <v>0</v>
      </c>
      <c r="H50" s="7"/>
      <c r="I50" s="15">
        <v>0</v>
      </c>
      <c r="J50" s="7"/>
      <c r="K50" s="15">
        <v>10565000</v>
      </c>
      <c r="L50" s="7"/>
      <c r="M50" s="15">
        <v>127281386159</v>
      </c>
      <c r="N50" s="7"/>
      <c r="O50" s="15">
        <v>105266281046</v>
      </c>
      <c r="P50" s="7"/>
      <c r="Q50" s="15">
        <v>22015105113</v>
      </c>
    </row>
    <row r="51" spans="1:17" s="67" customFormat="1" ht="40.5" customHeight="1">
      <c r="A51" s="10" t="s">
        <v>95</v>
      </c>
      <c r="B51" s="7"/>
      <c r="C51" s="15">
        <v>0</v>
      </c>
      <c r="D51" s="7"/>
      <c r="E51" s="15">
        <v>0</v>
      </c>
      <c r="F51" s="7"/>
      <c r="G51" s="15">
        <v>0</v>
      </c>
      <c r="H51" s="7"/>
      <c r="I51" s="15">
        <v>0</v>
      </c>
      <c r="J51" s="7"/>
      <c r="K51" s="15">
        <v>15728941</v>
      </c>
      <c r="L51" s="7"/>
      <c r="M51" s="15">
        <v>422401279691</v>
      </c>
      <c r="N51" s="7"/>
      <c r="O51" s="15">
        <v>131777131182</v>
      </c>
      <c r="P51" s="7"/>
      <c r="Q51" s="15">
        <v>290624148509</v>
      </c>
    </row>
    <row r="52" spans="1:17" s="67" customFormat="1" ht="40.5" customHeight="1">
      <c r="A52" s="10" t="s">
        <v>96</v>
      </c>
      <c r="B52" s="7"/>
      <c r="C52" s="15">
        <v>0</v>
      </c>
      <c r="D52" s="7"/>
      <c r="E52" s="15">
        <v>0</v>
      </c>
      <c r="F52" s="7"/>
      <c r="G52" s="15">
        <v>0</v>
      </c>
      <c r="H52" s="7"/>
      <c r="I52" s="15">
        <v>0</v>
      </c>
      <c r="J52" s="7"/>
      <c r="K52" s="15">
        <v>355000</v>
      </c>
      <c r="L52" s="7"/>
      <c r="M52" s="15">
        <v>60279604056</v>
      </c>
      <c r="N52" s="7"/>
      <c r="O52" s="15">
        <v>35441808397</v>
      </c>
      <c r="P52" s="7"/>
      <c r="Q52" s="15">
        <v>24837795659</v>
      </c>
    </row>
    <row r="53" spans="1:17" ht="30">
      <c r="A53" s="10" t="s">
        <v>110</v>
      </c>
      <c r="C53" s="15">
        <v>0</v>
      </c>
      <c r="E53" s="15">
        <v>0</v>
      </c>
      <c r="G53" s="15">
        <v>0</v>
      </c>
      <c r="I53" s="15">
        <v>0</v>
      </c>
      <c r="K53" s="15">
        <v>14</v>
      </c>
      <c r="M53" s="15">
        <v>682829</v>
      </c>
      <c r="O53" s="15">
        <v>565665</v>
      </c>
      <c r="Q53" s="15">
        <v>117164</v>
      </c>
    </row>
    <row r="54" spans="1:17" ht="30">
      <c r="A54" s="10" t="s">
        <v>152</v>
      </c>
      <c r="C54" s="15">
        <v>0</v>
      </c>
      <c r="E54" s="15">
        <v>0</v>
      </c>
      <c r="G54" s="15">
        <v>0</v>
      </c>
      <c r="I54" s="15">
        <v>0</v>
      </c>
      <c r="K54" s="15">
        <v>201</v>
      </c>
      <c r="M54" s="15">
        <v>5513815</v>
      </c>
      <c r="O54" s="15">
        <v>3250128</v>
      </c>
      <c r="Q54" s="15">
        <v>2263687</v>
      </c>
    </row>
    <row r="55" spans="1:17" ht="30">
      <c r="A55" s="10" t="s">
        <v>153</v>
      </c>
      <c r="C55" s="15">
        <v>0</v>
      </c>
      <c r="E55" s="15">
        <v>0</v>
      </c>
      <c r="G55" s="15">
        <v>0</v>
      </c>
      <c r="I55" s="15">
        <v>0</v>
      </c>
      <c r="K55" s="15">
        <v>50000</v>
      </c>
      <c r="M55" s="15">
        <v>11644306358</v>
      </c>
      <c r="O55" s="15">
        <v>11410775909</v>
      </c>
      <c r="Q55" s="15">
        <v>233530449</v>
      </c>
    </row>
    <row r="56" spans="1:17" ht="30">
      <c r="A56" s="10" t="s">
        <v>106</v>
      </c>
      <c r="C56" s="15">
        <v>0</v>
      </c>
      <c r="E56" s="15">
        <v>0</v>
      </c>
      <c r="G56" s="15">
        <v>0</v>
      </c>
      <c r="I56" s="15">
        <v>0</v>
      </c>
      <c r="K56" s="15">
        <v>60000</v>
      </c>
      <c r="M56" s="15">
        <v>57213316981</v>
      </c>
      <c r="O56" s="15">
        <v>54634917847</v>
      </c>
      <c r="Q56" s="15">
        <v>2578399134</v>
      </c>
    </row>
    <row r="57" spans="1:17">
      <c r="A57" s="93"/>
      <c r="B57" s="93"/>
      <c r="C57" s="93">
        <f>SUM(C9:C56)</f>
        <v>2785662</v>
      </c>
      <c r="D57" s="93"/>
      <c r="E57" s="93">
        <f>SUM(E9:E56)</f>
        <v>72550849550</v>
      </c>
      <c r="F57" s="93"/>
      <c r="G57" s="93">
        <f>SUM(G9:G56)</f>
        <v>82672566963</v>
      </c>
      <c r="H57" s="93"/>
      <c r="I57" s="93">
        <f>SUM(I9:I56)</f>
        <v>-10121717413</v>
      </c>
      <c r="J57" s="93"/>
      <c r="K57" s="93">
        <f>SUM(K9:K56)</f>
        <v>230669911</v>
      </c>
      <c r="L57" s="93"/>
      <c r="M57" s="93">
        <f>SUM(M9:M56)</f>
        <v>5990365116205</v>
      </c>
      <c r="N57" s="93"/>
      <c r="O57" s="93">
        <f>SUM(O9:O56)</f>
        <v>4545641991138</v>
      </c>
      <c r="P57" s="93"/>
      <c r="Q57" s="94">
        <f>-SUM(Q9:Q56)</f>
        <v>-1444723125067</v>
      </c>
    </row>
    <row r="59" spans="1:17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7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7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7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7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7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6" spans="1:17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spans="1:17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8" spans="1:17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</row>
    <row r="70" spans="1:17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</row>
    <row r="71" spans="1:17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62"/>
    </row>
    <row r="72" spans="1:17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  <row r="73" spans="1:17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</row>
    <row r="74" spans="1:17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</row>
    <row r="75" spans="1:17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</row>
    <row r="76" spans="1:17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</row>
    <row r="77" spans="1:17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</row>
    <row r="78" spans="1:17" ht="30">
      <c r="C78" s="20"/>
      <c r="D78" s="8"/>
      <c r="E78" s="20"/>
      <c r="F78" s="8"/>
      <c r="G78" s="20"/>
      <c r="H78" s="8"/>
      <c r="I78" s="21"/>
      <c r="J78" s="8"/>
      <c r="K78" s="20"/>
      <c r="L78" s="8"/>
      <c r="M78" s="20"/>
      <c r="N78" s="8"/>
      <c r="O78" s="20"/>
      <c r="P78" s="8"/>
      <c r="Q78" s="63"/>
    </row>
    <row r="79" spans="1:17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</row>
    <row r="80" spans="1:17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</row>
    <row r="81" spans="1:16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</row>
    <row r="82" spans="1:16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</row>
    <row r="83" spans="1:16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</row>
    <row r="84" spans="1:16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</row>
  </sheetData>
  <sortState xmlns:xlrd2="http://schemas.microsoft.com/office/spreadsheetml/2017/richdata2" ref="A8:Q39">
    <sortCondition descending="1" ref="Q8:Q39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  <rowBreaks count="1" manualBreakCount="1">
    <brk id="26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3"/>
  <sheetViews>
    <sheetView rightToLeft="1" view="pageBreakPreview" topLeftCell="A7" zoomScale="60" zoomScaleNormal="100" workbookViewId="0">
      <selection activeCell="Q26" sqref="Q26"/>
    </sheetView>
  </sheetViews>
  <sheetFormatPr defaultColWidth="8.7109375" defaultRowHeight="27.75"/>
  <cols>
    <col min="1" max="1" width="39.42578125" style="7" customWidth="1"/>
    <col min="2" max="2" width="0.5703125" style="7" customWidth="1"/>
    <col min="3" max="3" width="18.42578125" style="7" bestFit="1" customWidth="1"/>
    <col min="4" max="4" width="0.5703125" style="7" customWidth="1"/>
    <col min="5" max="5" width="26.5703125" style="7" bestFit="1" customWidth="1"/>
    <col min="6" max="6" width="0.7109375" style="7" customWidth="1"/>
    <col min="7" max="7" width="27" style="7" bestFit="1" customWidth="1"/>
    <col min="8" max="8" width="1" style="7" customWidth="1"/>
    <col min="9" max="9" width="25.42578125" style="7" bestFit="1" customWidth="1"/>
    <col min="10" max="10" width="1.140625" style="7" customWidth="1"/>
    <col min="11" max="11" width="18.42578125" style="7" bestFit="1" customWidth="1"/>
    <col min="12" max="12" width="1" style="7" customWidth="1"/>
    <col min="13" max="13" width="26.5703125" style="7" bestFit="1" customWidth="1"/>
    <col min="14" max="14" width="0.7109375" style="7" customWidth="1"/>
    <col min="15" max="15" width="27" style="7" bestFit="1" customWidth="1"/>
    <col min="16" max="16" width="0.85546875" style="7" customWidth="1"/>
    <col min="17" max="17" width="25.5703125" style="7" bestFit="1" customWidth="1"/>
    <col min="18" max="16384" width="8.7109375" style="7"/>
  </cols>
  <sheetData>
    <row r="1" spans="1:17" ht="31.5" customHeight="1"/>
    <row r="2" spans="1:17" s="12" customFormat="1" ht="36">
      <c r="A2" s="126" t="s">
        <v>67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s="12" customFormat="1" ht="36">
      <c r="A3" s="126" t="s">
        <v>29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s="12" customFormat="1" ht="36">
      <c r="A4" s="126" t="str">
        <f>'درآمد ناشی از فروش '!A4:Q4</f>
        <v>برای ماه منتهی به 1399/11/30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1:17" s="12" customFormat="1" ht="36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17" ht="40.5">
      <c r="A6" s="125" t="s">
        <v>79</v>
      </c>
      <c r="B6" s="125"/>
      <c r="C6" s="125"/>
      <c r="D6" s="125"/>
      <c r="E6" s="125"/>
      <c r="F6" s="125"/>
      <c r="G6" s="125"/>
      <c r="H6" s="125"/>
    </row>
    <row r="7" spans="1:17" ht="45" customHeight="1" thickBot="1">
      <c r="A7" s="120" t="s">
        <v>3</v>
      </c>
      <c r="C7" s="119" t="s">
        <v>185</v>
      </c>
      <c r="D7" s="119" t="s">
        <v>31</v>
      </c>
      <c r="E7" s="119" t="s">
        <v>31</v>
      </c>
      <c r="F7" s="119" t="s">
        <v>31</v>
      </c>
      <c r="G7" s="119" t="s">
        <v>31</v>
      </c>
      <c r="H7" s="119" t="s">
        <v>31</v>
      </c>
      <c r="I7" s="119" t="s">
        <v>31</v>
      </c>
      <c r="K7" s="119" t="s">
        <v>186</v>
      </c>
      <c r="L7" s="119" t="s">
        <v>32</v>
      </c>
      <c r="M7" s="119" t="s">
        <v>32</v>
      </c>
      <c r="N7" s="119" t="s">
        <v>32</v>
      </c>
      <c r="O7" s="119" t="s">
        <v>32</v>
      </c>
      <c r="P7" s="119" t="s">
        <v>32</v>
      </c>
      <c r="Q7" s="119" t="s">
        <v>32</v>
      </c>
    </row>
    <row r="8" spans="1:17" s="13" customFormat="1" ht="54.75" customHeight="1" thickBot="1">
      <c r="A8" s="119" t="s">
        <v>3</v>
      </c>
      <c r="C8" s="14" t="s">
        <v>6</v>
      </c>
      <c r="E8" s="14" t="s">
        <v>45</v>
      </c>
      <c r="G8" s="14" t="s">
        <v>46</v>
      </c>
      <c r="I8" s="14" t="s">
        <v>47</v>
      </c>
      <c r="K8" s="14" t="s">
        <v>6</v>
      </c>
      <c r="M8" s="14" t="s">
        <v>45</v>
      </c>
      <c r="O8" s="14" t="s">
        <v>46</v>
      </c>
      <c r="Q8" s="14" t="s">
        <v>47</v>
      </c>
    </row>
    <row r="9" spans="1:17" ht="34.5" customHeight="1">
      <c r="A9" s="10" t="s">
        <v>96</v>
      </c>
      <c r="C9" s="15">
        <v>1700000</v>
      </c>
      <c r="E9" s="15">
        <v>253281653685</v>
      </c>
      <c r="G9" s="15">
        <v>272470741337</v>
      </c>
      <c r="I9" s="15">
        <v>-19189087652</v>
      </c>
      <c r="K9" s="15">
        <v>1700000</v>
      </c>
      <c r="M9" s="15">
        <v>253281653685</v>
      </c>
      <c r="O9" s="15">
        <v>207613053464</v>
      </c>
      <c r="Q9" s="15">
        <v>45668600221</v>
      </c>
    </row>
    <row r="10" spans="1:17" ht="34.5" customHeight="1">
      <c r="A10" s="10" t="s">
        <v>148</v>
      </c>
      <c r="C10" s="15">
        <v>7000000</v>
      </c>
      <c r="E10" s="15">
        <v>66104325000</v>
      </c>
      <c r="G10" s="15">
        <v>71810172000</v>
      </c>
      <c r="I10" s="15">
        <v>-5705847000</v>
      </c>
      <c r="K10" s="15">
        <v>7000000</v>
      </c>
      <c r="M10" s="15">
        <v>66104325000</v>
      </c>
      <c r="O10" s="15">
        <v>72241972026</v>
      </c>
      <c r="Q10" s="15">
        <v>-6137647026</v>
      </c>
    </row>
    <row r="11" spans="1:17" ht="34.5" customHeight="1">
      <c r="A11" s="10" t="s">
        <v>84</v>
      </c>
      <c r="C11" s="15">
        <v>1200000</v>
      </c>
      <c r="E11" s="15">
        <v>112510555200</v>
      </c>
      <c r="G11" s="15">
        <v>102645603000</v>
      </c>
      <c r="I11" s="15">
        <v>9864952200</v>
      </c>
      <c r="K11" s="15">
        <v>1200000</v>
      </c>
      <c r="M11" s="15">
        <v>112510555200</v>
      </c>
      <c r="O11" s="15">
        <v>121642524203</v>
      </c>
      <c r="Q11" s="15">
        <v>-9131969003</v>
      </c>
    </row>
    <row r="12" spans="1:17" ht="34.5" customHeight="1">
      <c r="A12" s="10" t="s">
        <v>179</v>
      </c>
      <c r="C12" s="15">
        <v>60</v>
      </c>
      <c r="E12" s="15">
        <v>1860623</v>
      </c>
      <c r="G12" s="15">
        <v>1231114</v>
      </c>
      <c r="I12" s="15">
        <v>629509</v>
      </c>
      <c r="K12" s="15">
        <v>60</v>
      </c>
      <c r="M12" s="15">
        <v>1860623</v>
      </c>
      <c r="O12" s="15">
        <v>1231114</v>
      </c>
      <c r="Q12" s="15">
        <v>629509</v>
      </c>
    </row>
    <row r="13" spans="1:17" ht="34.5" customHeight="1">
      <c r="A13" s="10" t="s">
        <v>94</v>
      </c>
      <c r="C13" s="15">
        <v>13481481</v>
      </c>
      <c r="E13" s="15">
        <v>228089550520</v>
      </c>
      <c r="G13" s="15">
        <v>202965881416</v>
      </c>
      <c r="I13" s="15">
        <v>25123669104</v>
      </c>
      <c r="K13" s="15">
        <v>13481481</v>
      </c>
      <c r="M13" s="15">
        <v>228089550520</v>
      </c>
      <c r="O13" s="15">
        <v>255740709808</v>
      </c>
      <c r="Q13" s="15">
        <v>-27651159287</v>
      </c>
    </row>
    <row r="14" spans="1:17" ht="34.5" customHeight="1">
      <c r="A14" s="10" t="s">
        <v>90</v>
      </c>
      <c r="C14" s="15">
        <v>16000000</v>
      </c>
      <c r="E14" s="15">
        <v>192289032000</v>
      </c>
      <c r="G14" s="15">
        <v>160887119359</v>
      </c>
      <c r="I14" s="15">
        <v>31401912641</v>
      </c>
      <c r="K14" s="15">
        <v>16000000</v>
      </c>
      <c r="M14" s="15">
        <v>192289032000</v>
      </c>
      <c r="O14" s="15">
        <v>192940838764</v>
      </c>
      <c r="Q14" s="15">
        <v>-651806764</v>
      </c>
    </row>
    <row r="15" spans="1:17" ht="34.5" customHeight="1">
      <c r="A15" s="10" t="s">
        <v>86</v>
      </c>
      <c r="C15" s="15">
        <v>3500000</v>
      </c>
      <c r="E15" s="15">
        <v>92893972500</v>
      </c>
      <c r="G15" s="15">
        <v>107680466250</v>
      </c>
      <c r="I15" s="15">
        <v>-14786493750</v>
      </c>
      <c r="K15" s="15">
        <v>3500000</v>
      </c>
      <c r="M15" s="15">
        <v>92893972500</v>
      </c>
      <c r="O15" s="15">
        <v>73886161534</v>
      </c>
      <c r="Q15" s="15">
        <v>19007810966</v>
      </c>
    </row>
    <row r="16" spans="1:17" ht="34.5" customHeight="1">
      <c r="A16" s="10" t="s">
        <v>85</v>
      </c>
      <c r="C16" s="15">
        <v>4800000</v>
      </c>
      <c r="E16" s="15">
        <v>254938039200</v>
      </c>
      <c r="G16" s="15">
        <v>237212394712</v>
      </c>
      <c r="I16" s="15">
        <v>17725644488</v>
      </c>
      <c r="K16" s="15">
        <v>4800000</v>
      </c>
      <c r="M16" s="15">
        <v>254938039200</v>
      </c>
      <c r="O16" s="15">
        <v>144848672905</v>
      </c>
      <c r="Q16" s="15">
        <v>110089366295</v>
      </c>
    </row>
    <row r="17" spans="1:17" ht="34.5" customHeight="1">
      <c r="A17" s="10" t="s">
        <v>136</v>
      </c>
      <c r="C17" s="15">
        <v>1536666</v>
      </c>
      <c r="E17" s="15">
        <v>51844125097</v>
      </c>
      <c r="G17" s="15">
        <v>54853345087</v>
      </c>
      <c r="I17" s="15">
        <v>-3009219989</v>
      </c>
      <c r="K17" s="15">
        <v>1536666</v>
      </c>
      <c r="M17" s="15">
        <v>51844125097</v>
      </c>
      <c r="O17" s="15">
        <v>31895630737</v>
      </c>
      <c r="Q17" s="15">
        <v>19948494360</v>
      </c>
    </row>
    <row r="18" spans="1:17" ht="34.5" customHeight="1">
      <c r="A18" s="10" t="s">
        <v>137</v>
      </c>
      <c r="C18" s="15">
        <v>3500000</v>
      </c>
      <c r="E18" s="15">
        <v>67843912500</v>
      </c>
      <c r="G18" s="15">
        <v>50470123514</v>
      </c>
      <c r="I18" s="15">
        <v>17373788986</v>
      </c>
      <c r="K18" s="15">
        <v>3500000</v>
      </c>
      <c r="M18" s="15">
        <v>67843912500</v>
      </c>
      <c r="O18" s="15">
        <v>93185906393</v>
      </c>
      <c r="Q18" s="15">
        <v>-25341993893</v>
      </c>
    </row>
    <row r="19" spans="1:17" ht="34.5" customHeight="1">
      <c r="A19" s="10" t="s">
        <v>105</v>
      </c>
      <c r="C19" s="15">
        <v>7500000</v>
      </c>
      <c r="E19" s="15">
        <v>134569518750</v>
      </c>
      <c r="G19" s="15">
        <v>117648642119</v>
      </c>
      <c r="I19" s="15">
        <v>16920876631</v>
      </c>
      <c r="K19" s="15">
        <v>7500000</v>
      </c>
      <c r="M19" s="15">
        <v>134569518750</v>
      </c>
      <c r="O19" s="15">
        <v>96131968213</v>
      </c>
      <c r="Q19" s="15">
        <v>38437550537</v>
      </c>
    </row>
    <row r="20" spans="1:17" ht="34.5" customHeight="1">
      <c r="A20" s="10" t="s">
        <v>93</v>
      </c>
      <c r="C20" s="15">
        <v>2500000</v>
      </c>
      <c r="E20" s="15">
        <v>30318525000</v>
      </c>
      <c r="G20" s="15">
        <v>24541982293</v>
      </c>
      <c r="I20" s="15">
        <v>5776542707</v>
      </c>
      <c r="K20" s="15">
        <v>2500000</v>
      </c>
      <c r="M20" s="15">
        <v>30318525000</v>
      </c>
      <c r="O20" s="15">
        <v>29379738534</v>
      </c>
      <c r="Q20" s="15">
        <v>938786466</v>
      </c>
    </row>
    <row r="21" spans="1:17" ht="34.5" customHeight="1">
      <c r="A21" s="10" t="s">
        <v>100</v>
      </c>
      <c r="C21" s="15">
        <v>61000000</v>
      </c>
      <c r="E21" s="15">
        <v>242548200000</v>
      </c>
      <c r="G21" s="15">
        <v>218293380000</v>
      </c>
      <c r="I21" s="15">
        <v>24254820000</v>
      </c>
      <c r="K21" s="15">
        <v>61000000</v>
      </c>
      <c r="M21" s="15">
        <v>242548200000</v>
      </c>
      <c r="O21" s="15">
        <v>249030302111</v>
      </c>
      <c r="Q21" s="15">
        <v>-6482102111</v>
      </c>
    </row>
    <row r="22" spans="1:17" ht="34.5" customHeight="1">
      <c r="A22" s="10" t="s">
        <v>102</v>
      </c>
      <c r="C22" s="15">
        <v>1400000</v>
      </c>
      <c r="E22" s="15">
        <v>50464737540</v>
      </c>
      <c r="G22" s="15">
        <v>28787586896</v>
      </c>
      <c r="I22" s="15">
        <v>21677150644</v>
      </c>
      <c r="K22" s="15">
        <v>1400000</v>
      </c>
      <c r="M22" s="15">
        <v>50464737540</v>
      </c>
      <c r="O22" s="15">
        <v>71995963897</v>
      </c>
      <c r="Q22" s="15">
        <v>-21531226357</v>
      </c>
    </row>
    <row r="23" spans="1:17" ht="34.5" customHeight="1">
      <c r="A23" s="10" t="s">
        <v>88</v>
      </c>
      <c r="C23" s="15">
        <v>3200000</v>
      </c>
      <c r="E23" s="15">
        <v>143175009600</v>
      </c>
      <c r="G23" s="15">
        <v>147611198563</v>
      </c>
      <c r="I23" s="15">
        <v>-4436188963</v>
      </c>
      <c r="K23" s="15">
        <v>3200000</v>
      </c>
      <c r="M23" s="15">
        <v>143175009600</v>
      </c>
      <c r="O23" s="15">
        <v>182496622562</v>
      </c>
      <c r="Q23" s="15">
        <v>-39321612962</v>
      </c>
    </row>
    <row r="24" spans="1:17" ht="34.5" customHeight="1">
      <c r="A24" s="10" t="s">
        <v>127</v>
      </c>
      <c r="C24" s="15">
        <v>650000</v>
      </c>
      <c r="E24" s="15">
        <v>58503421080</v>
      </c>
      <c r="G24" s="15">
        <v>56480490570</v>
      </c>
      <c r="I24" s="15">
        <v>2022930510</v>
      </c>
      <c r="K24" s="15">
        <v>650000</v>
      </c>
      <c r="M24" s="15">
        <v>58503421080</v>
      </c>
      <c r="O24" s="15">
        <v>92219118850</v>
      </c>
      <c r="Q24" s="15">
        <v>-33715697770</v>
      </c>
    </row>
    <row r="25" spans="1:17" ht="34.5" customHeight="1">
      <c r="A25" s="10" t="s">
        <v>91</v>
      </c>
      <c r="C25" s="15">
        <v>18000000</v>
      </c>
      <c r="E25" s="15">
        <v>412968132000</v>
      </c>
      <c r="G25" s="15">
        <v>401209161032</v>
      </c>
      <c r="I25" s="15">
        <v>11758970968</v>
      </c>
      <c r="K25" s="15">
        <v>18000000</v>
      </c>
      <c r="M25" s="15">
        <v>412968132000</v>
      </c>
      <c r="O25" s="15">
        <v>310820883857</v>
      </c>
      <c r="Q25" s="15">
        <v>102147248143</v>
      </c>
    </row>
    <row r="26" spans="1:17" ht="38.25" customHeight="1" thickBot="1">
      <c r="C26" s="11">
        <f t="shared" ref="C26:Q26" si="0">SUM(C9:C25)</f>
        <v>146968207</v>
      </c>
      <c r="D26" s="11">
        <f t="shared" si="0"/>
        <v>0</v>
      </c>
      <c r="E26" s="11">
        <f t="shared" si="0"/>
        <v>2392344570295</v>
      </c>
      <c r="F26" s="11">
        <f t="shared" si="0"/>
        <v>0</v>
      </c>
      <c r="G26" s="11">
        <f t="shared" si="0"/>
        <v>2255569519262</v>
      </c>
      <c r="H26" s="11">
        <f t="shared" si="0"/>
        <v>0</v>
      </c>
      <c r="I26" s="11">
        <f t="shared" si="0"/>
        <v>136775051034</v>
      </c>
      <c r="J26" s="11">
        <f t="shared" si="0"/>
        <v>0</v>
      </c>
      <c r="K26" s="11">
        <f t="shared" si="0"/>
        <v>146968207</v>
      </c>
      <c r="L26" s="11">
        <f t="shared" si="0"/>
        <v>0</v>
      </c>
      <c r="M26" s="11">
        <f t="shared" si="0"/>
        <v>2392344570295</v>
      </c>
      <c r="N26" s="11">
        <f t="shared" si="0"/>
        <v>0</v>
      </c>
      <c r="O26" s="11">
        <f t="shared" si="0"/>
        <v>2226071298972</v>
      </c>
      <c r="P26" s="11">
        <f t="shared" si="0"/>
        <v>0</v>
      </c>
      <c r="Q26" s="11">
        <f t="shared" si="0"/>
        <v>166273271324</v>
      </c>
    </row>
    <row r="27" spans="1:17" ht="38.25" customHeight="1" thickTop="1">
      <c r="M27" s="51"/>
    </row>
    <row r="28" spans="1:17" ht="38.25" customHeight="1">
      <c r="M28" s="51"/>
    </row>
    <row r="29" spans="1:17" ht="38.25" customHeight="1">
      <c r="M29" s="51"/>
    </row>
    <row r="30" spans="1:17" ht="38.25" customHeight="1">
      <c r="M30" s="51"/>
    </row>
    <row r="31" spans="1:17" ht="38.25" customHeight="1">
      <c r="M31" s="51"/>
    </row>
    <row r="32" spans="1:17" ht="38.25" customHeight="1">
      <c r="M32" s="51"/>
    </row>
    <row r="33" spans="13:13" ht="38.25" customHeight="1">
      <c r="M33" s="51"/>
    </row>
    <row r="34" spans="13:13" ht="38.25" customHeight="1">
      <c r="M34" s="51"/>
    </row>
    <row r="35" spans="13:13" ht="38.25" customHeight="1">
      <c r="M35" s="51"/>
    </row>
    <row r="36" spans="13:13" ht="38.25" customHeight="1">
      <c r="M36" s="51"/>
    </row>
    <row r="37" spans="13:13" ht="38.25" customHeight="1"/>
    <row r="38" spans="13:13" ht="38.25" customHeight="1"/>
    <row r="39" spans="13:13" ht="38.25" customHeight="1"/>
    <row r="40" spans="13:13" ht="38.25" customHeight="1"/>
    <row r="41" spans="13:13" ht="38.25" customHeight="1"/>
    <row r="42" spans="13:13" ht="38.25" customHeight="1"/>
    <row r="43" spans="13:13" ht="38.25" customHeight="1"/>
  </sheetData>
  <sortState xmlns:xlrd2="http://schemas.microsoft.com/office/spreadsheetml/2017/richdata2" ref="A8:Q36">
    <sortCondition descending="1" ref="Q8:Q36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U78"/>
  <sheetViews>
    <sheetView rightToLeft="1" view="pageBreakPreview" topLeftCell="A34" zoomScale="40" zoomScaleNormal="100" zoomScaleSheetLayoutView="40" workbookViewId="0">
      <selection activeCell="Q58" sqref="Q58"/>
    </sheetView>
  </sheetViews>
  <sheetFormatPr defaultColWidth="9.140625" defaultRowHeight="27.75"/>
  <cols>
    <col min="1" max="1" width="55.140625" style="18" customWidth="1"/>
    <col min="2" max="2" width="1" style="18" customWidth="1"/>
    <col min="3" max="3" width="35.85546875" style="18" bestFit="1" customWidth="1"/>
    <col min="4" max="4" width="1" style="18" customWidth="1"/>
    <col min="5" max="5" width="45.5703125" style="18" bestFit="1" customWidth="1"/>
    <col min="6" max="6" width="1" style="18" customWidth="1"/>
    <col min="7" max="7" width="39.85546875" style="18" bestFit="1" customWidth="1"/>
    <col min="8" max="8" width="1" style="18" customWidth="1"/>
    <col min="9" max="9" width="43.7109375" style="18" bestFit="1" customWidth="1"/>
    <col min="10" max="10" width="1" style="18" customWidth="1"/>
    <col min="11" max="11" width="17.140625" style="22" bestFit="1" customWidth="1"/>
    <col min="12" max="12" width="1" style="18" customWidth="1"/>
    <col min="13" max="13" width="39.85546875" style="18" bestFit="1" customWidth="1"/>
    <col min="14" max="14" width="1" style="18" customWidth="1"/>
    <col min="15" max="15" width="40.85546875" style="18" bestFit="1" customWidth="1"/>
    <col min="16" max="16" width="1.5703125" style="18" customWidth="1"/>
    <col min="17" max="17" width="44" style="18" customWidth="1"/>
    <col min="18" max="18" width="1" style="18" customWidth="1"/>
    <col min="19" max="19" width="43.42578125" style="18" customWidth="1"/>
    <col min="20" max="20" width="1" style="18" customWidth="1"/>
    <col min="21" max="21" width="17.140625" style="22" bestFit="1" customWidth="1"/>
    <col min="22" max="22" width="1" style="18" customWidth="1"/>
    <col min="23" max="23" width="9.140625" style="18" customWidth="1"/>
    <col min="24" max="16384" width="9.140625" style="18"/>
  </cols>
  <sheetData>
    <row r="2" spans="1:21" s="86" customFormat="1" ht="78">
      <c r="A2" s="127" t="s">
        <v>67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spans="1:21" s="86" customFormat="1" ht="78">
      <c r="A3" s="127" t="s">
        <v>29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</row>
    <row r="4" spans="1:21" s="86" customFormat="1" ht="78">
      <c r="A4" s="127" t="str">
        <f>'درآمد ناشی از تغییر قیمت اوراق '!A4:Q4</f>
        <v>برای ماه منتهی به 1399/11/30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</row>
    <row r="5" spans="1:21" s="24" customFormat="1" ht="36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1" s="80" customFormat="1" ht="53.25">
      <c r="A6" s="130" t="s">
        <v>80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U6" s="87"/>
    </row>
    <row r="7" spans="1:21" ht="40.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spans="1:21" s="80" customFormat="1" ht="46.5" customHeight="1" thickBot="1">
      <c r="A8" s="128" t="s">
        <v>3</v>
      </c>
      <c r="C8" s="129" t="s">
        <v>184</v>
      </c>
      <c r="D8" s="129" t="s">
        <v>31</v>
      </c>
      <c r="E8" s="129" t="s">
        <v>31</v>
      </c>
      <c r="F8" s="129" t="s">
        <v>31</v>
      </c>
      <c r="G8" s="129" t="s">
        <v>31</v>
      </c>
      <c r="H8" s="129" t="s">
        <v>31</v>
      </c>
      <c r="I8" s="129" t="s">
        <v>31</v>
      </c>
      <c r="J8" s="129" t="s">
        <v>31</v>
      </c>
      <c r="K8" s="129" t="s">
        <v>31</v>
      </c>
      <c r="M8" s="129" t="s">
        <v>183</v>
      </c>
      <c r="N8" s="129" t="s">
        <v>32</v>
      </c>
      <c r="O8" s="129" t="s">
        <v>32</v>
      </c>
      <c r="P8" s="129" t="s">
        <v>32</v>
      </c>
      <c r="Q8" s="129" t="s">
        <v>32</v>
      </c>
      <c r="R8" s="129" t="s">
        <v>32</v>
      </c>
      <c r="S8" s="129" t="s">
        <v>32</v>
      </c>
      <c r="T8" s="129" t="s">
        <v>32</v>
      </c>
      <c r="U8" s="129" t="s">
        <v>32</v>
      </c>
    </row>
    <row r="9" spans="1:21" s="81" customFormat="1" ht="63" customHeight="1" thickBot="1">
      <c r="A9" s="129" t="s">
        <v>3</v>
      </c>
      <c r="C9" s="82" t="s">
        <v>49</v>
      </c>
      <c r="E9" s="82" t="s">
        <v>50</v>
      </c>
      <c r="G9" s="82" t="s">
        <v>51</v>
      </c>
      <c r="I9" s="82" t="s">
        <v>22</v>
      </c>
      <c r="K9" s="82" t="s">
        <v>52</v>
      </c>
      <c r="M9" s="82" t="s">
        <v>49</v>
      </c>
      <c r="O9" s="82" t="s">
        <v>50</v>
      </c>
      <c r="Q9" s="82" t="s">
        <v>51</v>
      </c>
      <c r="S9" s="82" t="s">
        <v>22</v>
      </c>
      <c r="U9" s="82" t="s">
        <v>52</v>
      </c>
    </row>
    <row r="10" spans="1:21" s="76" customFormat="1" ht="51" customHeight="1">
      <c r="A10" s="104" t="s">
        <v>94</v>
      </c>
      <c r="C10" s="105">
        <v>0</v>
      </c>
      <c r="E10" s="105">
        <v>25123669104</v>
      </c>
      <c r="G10" s="105">
        <v>-629721306</v>
      </c>
      <c r="I10" s="105">
        <v>24493947798</v>
      </c>
      <c r="K10" s="76" t="s">
        <v>187</v>
      </c>
      <c r="M10" s="105">
        <v>140000000</v>
      </c>
      <c r="O10" s="105">
        <v>-27651159287</v>
      </c>
      <c r="Q10" s="105">
        <v>213225306837</v>
      </c>
      <c r="S10" s="105">
        <v>185714147550</v>
      </c>
      <c r="U10" s="76" t="s">
        <v>188</v>
      </c>
    </row>
    <row r="11" spans="1:21" s="76" customFormat="1" ht="51" customHeight="1">
      <c r="A11" s="104" t="s">
        <v>127</v>
      </c>
      <c r="C11" s="105">
        <v>0</v>
      </c>
      <c r="E11" s="105">
        <v>2022930510</v>
      </c>
      <c r="G11" s="105">
        <v>-2099173976</v>
      </c>
      <c r="I11" s="105">
        <v>-76243466</v>
      </c>
      <c r="K11" s="76" t="s">
        <v>189</v>
      </c>
      <c r="M11" s="105">
        <v>0</v>
      </c>
      <c r="O11" s="105">
        <v>-33715697770</v>
      </c>
      <c r="Q11" s="105">
        <v>-19338172182</v>
      </c>
      <c r="S11" s="105">
        <v>-53053869952</v>
      </c>
      <c r="U11" s="76" t="s">
        <v>190</v>
      </c>
    </row>
    <row r="12" spans="1:21" s="76" customFormat="1" ht="51" customHeight="1">
      <c r="A12" s="104" t="s">
        <v>137</v>
      </c>
      <c r="C12" s="105">
        <v>0</v>
      </c>
      <c r="E12" s="105">
        <v>17373788986</v>
      </c>
      <c r="G12" s="105">
        <v>-1426244820</v>
      </c>
      <c r="I12" s="105">
        <v>15947544166</v>
      </c>
      <c r="K12" s="76" t="s">
        <v>191</v>
      </c>
      <c r="M12" s="105">
        <v>0</v>
      </c>
      <c r="O12" s="105">
        <v>-25341993893</v>
      </c>
      <c r="Q12" s="105">
        <v>-4245542197</v>
      </c>
      <c r="S12" s="105">
        <v>-29587536090</v>
      </c>
      <c r="U12" s="76" t="s">
        <v>192</v>
      </c>
    </row>
    <row r="13" spans="1:21" s="76" customFormat="1" ht="51" customHeight="1">
      <c r="A13" s="104" t="s">
        <v>102</v>
      </c>
      <c r="C13" s="105">
        <v>0</v>
      </c>
      <c r="E13" s="105">
        <v>21677150644</v>
      </c>
      <c r="G13" s="105">
        <v>-10395641904</v>
      </c>
      <c r="I13" s="105">
        <v>11281508740</v>
      </c>
      <c r="K13" s="76" t="s">
        <v>193</v>
      </c>
      <c r="M13" s="105">
        <v>2982000000</v>
      </c>
      <c r="O13" s="105">
        <v>-21531226357</v>
      </c>
      <c r="Q13" s="105">
        <v>-73663335243</v>
      </c>
      <c r="S13" s="105">
        <v>-92212561600</v>
      </c>
      <c r="U13" s="76" t="s">
        <v>194</v>
      </c>
    </row>
    <row r="14" spans="1:21" s="76" customFormat="1" ht="51" customHeight="1">
      <c r="A14" s="104" t="s">
        <v>93</v>
      </c>
      <c r="C14" s="105">
        <v>0</v>
      </c>
      <c r="E14" s="105">
        <v>5776542707</v>
      </c>
      <c r="G14" s="105">
        <v>-234713915</v>
      </c>
      <c r="I14" s="105">
        <v>5541828792</v>
      </c>
      <c r="K14" s="76" t="s">
        <v>195</v>
      </c>
      <c r="M14" s="105">
        <v>0</v>
      </c>
      <c r="O14" s="105">
        <v>938786466</v>
      </c>
      <c r="Q14" s="105">
        <v>202481413541</v>
      </c>
      <c r="S14" s="105">
        <v>203420200007</v>
      </c>
      <c r="U14" s="76" t="s">
        <v>196</v>
      </c>
    </row>
    <row r="15" spans="1:21" s="76" customFormat="1" ht="51" customHeight="1">
      <c r="A15" s="104" t="s">
        <v>88</v>
      </c>
      <c r="C15" s="105">
        <v>0</v>
      </c>
      <c r="E15" s="105">
        <v>-4436188963</v>
      </c>
      <c r="G15" s="105">
        <v>-2081964803</v>
      </c>
      <c r="I15" s="105">
        <v>-6518153766</v>
      </c>
      <c r="K15" s="76" t="s">
        <v>197</v>
      </c>
      <c r="M15" s="105">
        <v>8880000000</v>
      </c>
      <c r="O15" s="105">
        <v>-39321612962</v>
      </c>
      <c r="Q15" s="105">
        <v>-12584379129</v>
      </c>
      <c r="S15" s="105">
        <v>-43025992091</v>
      </c>
      <c r="U15" s="76" t="s">
        <v>198</v>
      </c>
    </row>
    <row r="16" spans="1:21" s="76" customFormat="1" ht="51" customHeight="1">
      <c r="A16" s="104" t="s">
        <v>85</v>
      </c>
      <c r="C16" s="105">
        <v>0</v>
      </c>
      <c r="E16" s="105">
        <v>17725644488</v>
      </c>
      <c r="G16" s="105">
        <v>2442017796</v>
      </c>
      <c r="I16" s="105">
        <v>20167662284</v>
      </c>
      <c r="K16" s="76" t="s">
        <v>199</v>
      </c>
      <c r="M16" s="105">
        <v>1200000000</v>
      </c>
      <c r="O16" s="105">
        <v>110089366295</v>
      </c>
      <c r="Q16" s="105">
        <v>64593611459</v>
      </c>
      <c r="S16" s="105">
        <v>175882977754</v>
      </c>
      <c r="U16" s="76" t="s">
        <v>200</v>
      </c>
    </row>
    <row r="17" spans="1:21" s="76" customFormat="1" ht="51" customHeight="1">
      <c r="A17" s="104" t="s">
        <v>105</v>
      </c>
      <c r="C17" s="105">
        <v>0</v>
      </c>
      <c r="E17" s="105">
        <v>16920876631</v>
      </c>
      <c r="G17" s="105">
        <v>2487949644</v>
      </c>
      <c r="I17" s="105">
        <v>19408826275</v>
      </c>
      <c r="K17" s="76" t="s">
        <v>201</v>
      </c>
      <c r="M17" s="105">
        <v>0</v>
      </c>
      <c r="O17" s="105">
        <v>38437550537</v>
      </c>
      <c r="Q17" s="105">
        <v>40965443173</v>
      </c>
      <c r="S17" s="105">
        <v>79402993710</v>
      </c>
      <c r="U17" s="76" t="s">
        <v>202</v>
      </c>
    </row>
    <row r="18" spans="1:21" s="76" customFormat="1" ht="51" customHeight="1">
      <c r="A18" s="104" t="s">
        <v>91</v>
      </c>
      <c r="C18" s="105">
        <v>0</v>
      </c>
      <c r="E18" s="105">
        <v>11758970968</v>
      </c>
      <c r="G18" s="105">
        <v>1815775871</v>
      </c>
      <c r="I18" s="105">
        <v>13574746839</v>
      </c>
      <c r="K18" s="76" t="s">
        <v>203</v>
      </c>
      <c r="M18" s="105">
        <v>11000000000</v>
      </c>
      <c r="O18" s="105">
        <v>102147248143</v>
      </c>
      <c r="Q18" s="105">
        <v>70803273800</v>
      </c>
      <c r="S18" s="105">
        <v>183950521943</v>
      </c>
      <c r="U18" s="76" t="s">
        <v>159</v>
      </c>
    </row>
    <row r="19" spans="1:21" s="76" customFormat="1" ht="51" customHeight="1">
      <c r="A19" s="104" t="s">
        <v>89</v>
      </c>
      <c r="C19" s="105">
        <v>0</v>
      </c>
      <c r="E19" s="105">
        <v>0</v>
      </c>
      <c r="G19" s="105">
        <v>0</v>
      </c>
      <c r="I19" s="105">
        <v>0</v>
      </c>
      <c r="K19" s="76" t="s">
        <v>131</v>
      </c>
      <c r="M19" s="105">
        <v>0</v>
      </c>
      <c r="O19" s="105">
        <v>0</v>
      </c>
      <c r="Q19" s="105">
        <v>3278717940</v>
      </c>
      <c r="S19" s="105">
        <v>3278717940</v>
      </c>
      <c r="U19" s="76" t="s">
        <v>204</v>
      </c>
    </row>
    <row r="20" spans="1:21" s="76" customFormat="1" ht="51" customHeight="1">
      <c r="A20" s="104" t="s">
        <v>111</v>
      </c>
      <c r="C20" s="105">
        <v>0</v>
      </c>
      <c r="E20" s="105">
        <v>0</v>
      </c>
      <c r="G20" s="105">
        <v>0</v>
      </c>
      <c r="I20" s="105">
        <v>0</v>
      </c>
      <c r="K20" s="76" t="s">
        <v>131</v>
      </c>
      <c r="M20" s="105">
        <v>0</v>
      </c>
      <c r="O20" s="105">
        <v>0</v>
      </c>
      <c r="Q20" s="105">
        <v>80122657277</v>
      </c>
      <c r="S20" s="105">
        <v>80122657277</v>
      </c>
      <c r="U20" s="76" t="s">
        <v>205</v>
      </c>
    </row>
    <row r="21" spans="1:21" s="76" customFormat="1" ht="51" customHeight="1">
      <c r="A21" s="104" t="s">
        <v>120</v>
      </c>
      <c r="C21" s="105">
        <v>0</v>
      </c>
      <c r="E21" s="105">
        <v>0</v>
      </c>
      <c r="G21" s="105">
        <v>0</v>
      </c>
      <c r="I21" s="105">
        <v>0</v>
      </c>
      <c r="K21" s="76" t="s">
        <v>131</v>
      </c>
      <c r="M21" s="105">
        <v>0</v>
      </c>
      <c r="O21" s="105">
        <v>0</v>
      </c>
      <c r="Q21" s="105">
        <v>411860350</v>
      </c>
      <c r="S21" s="105">
        <v>411860350</v>
      </c>
      <c r="U21" s="76" t="s">
        <v>140</v>
      </c>
    </row>
    <row r="22" spans="1:21" s="76" customFormat="1" ht="51" customHeight="1">
      <c r="A22" s="104" t="s">
        <v>86</v>
      </c>
      <c r="C22" s="105">
        <v>0</v>
      </c>
      <c r="E22" s="105">
        <v>-14786493750</v>
      </c>
      <c r="G22" s="105">
        <v>0</v>
      </c>
      <c r="I22" s="105">
        <v>-14786493750</v>
      </c>
      <c r="K22" s="76" t="s">
        <v>206</v>
      </c>
      <c r="M22" s="105">
        <v>0</v>
      </c>
      <c r="O22" s="105">
        <v>19007810966</v>
      </c>
      <c r="Q22" s="105">
        <v>5238972461</v>
      </c>
      <c r="S22" s="105">
        <v>24246783427</v>
      </c>
      <c r="U22" s="76" t="s">
        <v>207</v>
      </c>
    </row>
    <row r="23" spans="1:21" s="76" customFormat="1" ht="51" customHeight="1">
      <c r="A23" s="104" t="s">
        <v>130</v>
      </c>
      <c r="C23" s="105">
        <v>0</v>
      </c>
      <c r="E23" s="105">
        <v>0</v>
      </c>
      <c r="G23" s="105">
        <v>0</v>
      </c>
      <c r="I23" s="105">
        <v>0</v>
      </c>
      <c r="K23" s="76" t="s">
        <v>131</v>
      </c>
      <c r="M23" s="105">
        <v>0</v>
      </c>
      <c r="O23" s="105">
        <v>0</v>
      </c>
      <c r="Q23" s="105">
        <v>118311216</v>
      </c>
      <c r="S23" s="105">
        <v>118311216</v>
      </c>
      <c r="U23" s="76" t="s">
        <v>139</v>
      </c>
    </row>
    <row r="24" spans="1:21" s="76" customFormat="1" ht="51" customHeight="1">
      <c r="A24" s="104" t="s">
        <v>92</v>
      </c>
      <c r="C24" s="105">
        <v>0</v>
      </c>
      <c r="E24" s="105">
        <v>0</v>
      </c>
      <c r="G24" s="105">
        <v>0</v>
      </c>
      <c r="I24" s="105">
        <v>0</v>
      </c>
      <c r="K24" s="76" t="s">
        <v>131</v>
      </c>
      <c r="M24" s="105">
        <v>0</v>
      </c>
      <c r="O24" s="105">
        <v>0</v>
      </c>
      <c r="Q24" s="105">
        <v>5857428226</v>
      </c>
      <c r="S24" s="105">
        <v>5857428226</v>
      </c>
      <c r="U24" s="76" t="s">
        <v>208</v>
      </c>
    </row>
    <row r="25" spans="1:21" s="76" customFormat="1" ht="51" customHeight="1">
      <c r="A25" s="104" t="s">
        <v>99</v>
      </c>
      <c r="C25" s="105">
        <v>0</v>
      </c>
      <c r="E25" s="105">
        <v>0</v>
      </c>
      <c r="G25" s="105">
        <v>0</v>
      </c>
      <c r="I25" s="105">
        <v>0</v>
      </c>
      <c r="K25" s="76" t="s">
        <v>131</v>
      </c>
      <c r="M25" s="105">
        <v>0</v>
      </c>
      <c r="O25" s="105">
        <v>0</v>
      </c>
      <c r="Q25" s="105">
        <v>23821489924</v>
      </c>
      <c r="S25" s="105">
        <v>23821489924</v>
      </c>
      <c r="U25" s="76" t="s">
        <v>161</v>
      </c>
    </row>
    <row r="26" spans="1:21" s="76" customFormat="1" ht="51" customHeight="1">
      <c r="A26" s="104" t="s">
        <v>154</v>
      </c>
      <c r="C26" s="105">
        <v>0</v>
      </c>
      <c r="E26" s="105">
        <v>0</v>
      </c>
      <c r="G26" s="105">
        <v>0</v>
      </c>
      <c r="I26" s="105">
        <v>0</v>
      </c>
      <c r="K26" s="76" t="s">
        <v>131</v>
      </c>
      <c r="M26" s="105">
        <v>0</v>
      </c>
      <c r="O26" s="105">
        <v>0</v>
      </c>
      <c r="Q26" s="105">
        <v>983042</v>
      </c>
      <c r="S26" s="105">
        <v>983042</v>
      </c>
      <c r="U26" s="76" t="s">
        <v>131</v>
      </c>
    </row>
    <row r="27" spans="1:21" s="76" customFormat="1" ht="51" customHeight="1">
      <c r="A27" s="104" t="s">
        <v>97</v>
      </c>
      <c r="C27" s="105">
        <v>0</v>
      </c>
      <c r="E27" s="105">
        <v>0</v>
      </c>
      <c r="G27" s="105">
        <v>0</v>
      </c>
      <c r="I27" s="105">
        <v>0</v>
      </c>
      <c r="K27" s="76" t="s">
        <v>131</v>
      </c>
      <c r="M27" s="105">
        <v>0</v>
      </c>
      <c r="O27" s="105">
        <v>0</v>
      </c>
      <c r="Q27" s="105">
        <v>39359640361</v>
      </c>
      <c r="S27" s="105">
        <v>39359640361</v>
      </c>
      <c r="U27" s="76" t="s">
        <v>209</v>
      </c>
    </row>
    <row r="28" spans="1:21" s="76" customFormat="1" ht="51" customHeight="1">
      <c r="A28" s="104" t="s">
        <v>148</v>
      </c>
      <c r="C28" s="105">
        <v>0</v>
      </c>
      <c r="E28" s="105">
        <v>-5705847000</v>
      </c>
      <c r="G28" s="105">
        <v>0</v>
      </c>
      <c r="I28" s="105">
        <v>-5705847000</v>
      </c>
      <c r="K28" s="76" t="s">
        <v>210</v>
      </c>
      <c r="M28" s="105">
        <v>0</v>
      </c>
      <c r="O28" s="105">
        <v>-6137647026</v>
      </c>
      <c r="Q28" s="105">
        <v>2062748825</v>
      </c>
      <c r="S28" s="105">
        <v>-4074898201</v>
      </c>
      <c r="U28" s="76" t="s">
        <v>211</v>
      </c>
    </row>
    <row r="29" spans="1:21" s="76" customFormat="1" ht="51" customHeight="1">
      <c r="A29" s="104" t="s">
        <v>126</v>
      </c>
      <c r="C29" s="105">
        <v>0</v>
      </c>
      <c r="E29" s="105">
        <v>0</v>
      </c>
      <c r="G29" s="105">
        <v>0</v>
      </c>
      <c r="I29" s="105">
        <v>0</v>
      </c>
      <c r="K29" s="76" t="s">
        <v>131</v>
      </c>
      <c r="M29" s="105">
        <v>0</v>
      </c>
      <c r="O29" s="105">
        <v>0</v>
      </c>
      <c r="Q29" s="105">
        <v>-4691298949</v>
      </c>
      <c r="S29" s="105">
        <v>-4691298949</v>
      </c>
      <c r="U29" s="76" t="s">
        <v>212</v>
      </c>
    </row>
    <row r="30" spans="1:21" s="76" customFormat="1" ht="51" customHeight="1">
      <c r="A30" s="104" t="s">
        <v>100</v>
      </c>
      <c r="C30" s="105">
        <v>0</v>
      </c>
      <c r="E30" s="105">
        <v>24254820000</v>
      </c>
      <c r="G30" s="105">
        <v>0</v>
      </c>
      <c r="I30" s="105">
        <v>24254820000</v>
      </c>
      <c r="K30" s="76" t="s">
        <v>213</v>
      </c>
      <c r="M30" s="105">
        <v>364000000</v>
      </c>
      <c r="O30" s="105">
        <v>-6482102111</v>
      </c>
      <c r="Q30" s="105">
        <v>54700284149</v>
      </c>
      <c r="S30" s="105">
        <v>48582182038</v>
      </c>
      <c r="U30" s="76" t="s">
        <v>214</v>
      </c>
    </row>
    <row r="31" spans="1:21" s="76" customFormat="1" ht="51" customHeight="1">
      <c r="A31" s="104" t="s">
        <v>84</v>
      </c>
      <c r="C31" s="105">
        <v>0</v>
      </c>
      <c r="E31" s="105">
        <v>9864952200</v>
      </c>
      <c r="G31" s="105">
        <v>0</v>
      </c>
      <c r="I31" s="105">
        <v>9864952200</v>
      </c>
      <c r="K31" s="76" t="s">
        <v>215</v>
      </c>
      <c r="M31" s="105">
        <v>8160000000</v>
      </c>
      <c r="O31" s="105">
        <v>-9131969003</v>
      </c>
      <c r="Q31" s="105">
        <v>145745361849</v>
      </c>
      <c r="S31" s="105">
        <v>144773392846</v>
      </c>
      <c r="U31" s="76" t="s">
        <v>216</v>
      </c>
    </row>
    <row r="32" spans="1:21" s="76" customFormat="1" ht="51" customHeight="1">
      <c r="A32" s="104" t="s">
        <v>98</v>
      </c>
      <c r="C32" s="105">
        <v>0</v>
      </c>
      <c r="E32" s="105">
        <v>0</v>
      </c>
      <c r="G32" s="105">
        <v>0</v>
      </c>
      <c r="I32" s="105">
        <v>0</v>
      </c>
      <c r="K32" s="76" t="s">
        <v>131</v>
      </c>
      <c r="M32" s="105">
        <v>0</v>
      </c>
      <c r="O32" s="105">
        <v>0</v>
      </c>
      <c r="Q32" s="105">
        <v>16197563129</v>
      </c>
      <c r="S32" s="105">
        <v>16197563129</v>
      </c>
      <c r="U32" s="76" t="s">
        <v>217</v>
      </c>
    </row>
    <row r="33" spans="1:21" s="76" customFormat="1" ht="51" customHeight="1">
      <c r="A33" s="104" t="s">
        <v>151</v>
      </c>
      <c r="C33" s="105">
        <v>0</v>
      </c>
      <c r="E33" s="105">
        <v>0</v>
      </c>
      <c r="G33" s="105">
        <v>0</v>
      </c>
      <c r="I33" s="105">
        <v>0</v>
      </c>
      <c r="K33" s="76" t="s">
        <v>131</v>
      </c>
      <c r="M33" s="105">
        <v>0</v>
      </c>
      <c r="O33" s="105">
        <v>0</v>
      </c>
      <c r="Q33" s="105">
        <v>209762</v>
      </c>
      <c r="S33" s="105">
        <v>209762</v>
      </c>
      <c r="U33" s="76" t="s">
        <v>131</v>
      </c>
    </row>
    <row r="34" spans="1:21" s="76" customFormat="1" ht="51" customHeight="1">
      <c r="A34" s="104" t="s">
        <v>87</v>
      </c>
      <c r="C34" s="105">
        <v>0</v>
      </c>
      <c r="E34" s="105">
        <v>0</v>
      </c>
      <c r="G34" s="105">
        <v>0</v>
      </c>
      <c r="I34" s="105">
        <v>0</v>
      </c>
      <c r="K34" s="76" t="s">
        <v>131</v>
      </c>
      <c r="M34" s="105">
        <v>0</v>
      </c>
      <c r="O34" s="105">
        <v>0</v>
      </c>
      <c r="Q34" s="105">
        <v>-503777346</v>
      </c>
      <c r="S34" s="105">
        <v>-503777346</v>
      </c>
      <c r="U34" s="76" t="s">
        <v>142</v>
      </c>
    </row>
    <row r="35" spans="1:21" s="76" customFormat="1" ht="51" customHeight="1">
      <c r="A35" s="104" t="s">
        <v>108</v>
      </c>
      <c r="C35" s="105">
        <v>0</v>
      </c>
      <c r="E35" s="105">
        <v>0</v>
      </c>
      <c r="G35" s="105">
        <v>0</v>
      </c>
      <c r="I35" s="105">
        <v>0</v>
      </c>
      <c r="K35" s="76" t="s">
        <v>131</v>
      </c>
      <c r="M35" s="105">
        <v>0</v>
      </c>
      <c r="O35" s="105">
        <v>0</v>
      </c>
      <c r="Q35" s="105">
        <v>35306368660</v>
      </c>
      <c r="S35" s="105">
        <v>35306368660</v>
      </c>
      <c r="U35" s="76" t="s">
        <v>218</v>
      </c>
    </row>
    <row r="36" spans="1:21" s="76" customFormat="1" ht="51" customHeight="1">
      <c r="A36" s="104" t="s">
        <v>118</v>
      </c>
      <c r="C36" s="105">
        <v>0</v>
      </c>
      <c r="E36" s="105">
        <v>0</v>
      </c>
      <c r="G36" s="105">
        <v>0</v>
      </c>
      <c r="I36" s="105">
        <v>0</v>
      </c>
      <c r="K36" s="76" t="s">
        <v>131</v>
      </c>
      <c r="M36" s="105">
        <v>900000000</v>
      </c>
      <c r="O36" s="105">
        <v>0</v>
      </c>
      <c r="Q36" s="105">
        <v>49383992353</v>
      </c>
      <c r="S36" s="105">
        <v>50283992353</v>
      </c>
      <c r="U36" s="76" t="s">
        <v>219</v>
      </c>
    </row>
    <row r="37" spans="1:21" s="76" customFormat="1" ht="51" customHeight="1">
      <c r="A37" s="104" t="s">
        <v>149</v>
      </c>
      <c r="C37" s="105">
        <v>0</v>
      </c>
      <c r="E37" s="105">
        <v>0</v>
      </c>
      <c r="G37" s="105">
        <v>0</v>
      </c>
      <c r="I37" s="105">
        <v>0</v>
      </c>
      <c r="K37" s="76" t="s">
        <v>131</v>
      </c>
      <c r="M37" s="105">
        <v>0</v>
      </c>
      <c r="O37" s="105">
        <v>0</v>
      </c>
      <c r="Q37" s="105">
        <v>4396202</v>
      </c>
      <c r="S37" s="105">
        <v>4396202</v>
      </c>
      <c r="U37" s="76" t="s">
        <v>131</v>
      </c>
    </row>
    <row r="38" spans="1:21" s="76" customFormat="1" ht="51" customHeight="1">
      <c r="A38" s="104" t="s">
        <v>150</v>
      </c>
      <c r="C38" s="105">
        <v>0</v>
      </c>
      <c r="E38" s="105">
        <v>0</v>
      </c>
      <c r="G38" s="105">
        <v>0</v>
      </c>
      <c r="I38" s="105">
        <v>0</v>
      </c>
      <c r="K38" s="76" t="s">
        <v>131</v>
      </c>
      <c r="M38" s="105">
        <v>0</v>
      </c>
      <c r="O38" s="105">
        <v>0</v>
      </c>
      <c r="Q38" s="105">
        <v>30693102873</v>
      </c>
      <c r="S38" s="105">
        <v>30693102873</v>
      </c>
      <c r="U38" s="76" t="s">
        <v>220</v>
      </c>
    </row>
    <row r="39" spans="1:21" s="76" customFormat="1" ht="51" customHeight="1">
      <c r="A39" s="104" t="s">
        <v>125</v>
      </c>
      <c r="C39" s="105">
        <v>0</v>
      </c>
      <c r="E39" s="105">
        <v>0</v>
      </c>
      <c r="G39" s="105">
        <v>0</v>
      </c>
      <c r="I39" s="105">
        <v>0</v>
      </c>
      <c r="K39" s="76" t="s">
        <v>131</v>
      </c>
      <c r="M39" s="105">
        <v>1471774194</v>
      </c>
      <c r="O39" s="105">
        <v>0</v>
      </c>
      <c r="Q39" s="105">
        <v>-78746079455</v>
      </c>
      <c r="S39" s="105">
        <v>-77274305261</v>
      </c>
      <c r="U39" s="76" t="s">
        <v>221</v>
      </c>
    </row>
    <row r="40" spans="1:21" s="76" customFormat="1" ht="51" customHeight="1">
      <c r="A40" s="104" t="s">
        <v>119</v>
      </c>
      <c r="C40" s="105">
        <v>0</v>
      </c>
      <c r="E40" s="105">
        <v>0</v>
      </c>
      <c r="G40" s="105">
        <v>0</v>
      </c>
      <c r="I40" s="105">
        <v>0</v>
      </c>
      <c r="K40" s="76" t="s">
        <v>131</v>
      </c>
      <c r="M40" s="105">
        <v>1170000000</v>
      </c>
      <c r="O40" s="105">
        <v>0</v>
      </c>
      <c r="Q40" s="105">
        <v>-11030270231</v>
      </c>
      <c r="S40" s="105">
        <v>-9860270231</v>
      </c>
      <c r="U40" s="76" t="s">
        <v>222</v>
      </c>
    </row>
    <row r="41" spans="1:21" s="76" customFormat="1" ht="51" customHeight="1">
      <c r="A41" s="104" t="s">
        <v>103</v>
      </c>
      <c r="C41" s="105">
        <v>0</v>
      </c>
      <c r="E41" s="105">
        <v>0</v>
      </c>
      <c r="G41" s="105">
        <v>0</v>
      </c>
      <c r="I41" s="105">
        <v>0</v>
      </c>
      <c r="K41" s="76" t="s">
        <v>131</v>
      </c>
      <c r="M41" s="105">
        <v>0</v>
      </c>
      <c r="O41" s="105">
        <v>0</v>
      </c>
      <c r="Q41" s="105">
        <v>19603237345</v>
      </c>
      <c r="S41" s="105">
        <v>19603237345</v>
      </c>
      <c r="U41" s="76" t="s">
        <v>223</v>
      </c>
    </row>
    <row r="42" spans="1:21" s="76" customFormat="1" ht="51" customHeight="1">
      <c r="A42" s="104" t="s">
        <v>144</v>
      </c>
      <c r="C42" s="105">
        <v>0</v>
      </c>
      <c r="E42" s="105">
        <v>0</v>
      </c>
      <c r="G42" s="105">
        <v>0</v>
      </c>
      <c r="I42" s="105">
        <v>0</v>
      </c>
      <c r="K42" s="76" t="s">
        <v>131</v>
      </c>
      <c r="M42" s="105">
        <v>0</v>
      </c>
      <c r="O42" s="105">
        <v>0</v>
      </c>
      <c r="Q42" s="105">
        <v>-15156360464</v>
      </c>
      <c r="S42" s="105">
        <v>-15156360464</v>
      </c>
      <c r="U42" s="76" t="s">
        <v>224</v>
      </c>
    </row>
    <row r="43" spans="1:21" s="76" customFormat="1" ht="51" customHeight="1">
      <c r="A43" s="104" t="s">
        <v>101</v>
      </c>
      <c r="C43" s="105">
        <v>0</v>
      </c>
      <c r="E43" s="105">
        <v>0</v>
      </c>
      <c r="G43" s="105">
        <v>0</v>
      </c>
      <c r="I43" s="105">
        <v>0</v>
      </c>
      <c r="K43" s="76" t="s">
        <v>131</v>
      </c>
      <c r="M43" s="105">
        <v>0</v>
      </c>
      <c r="O43" s="105">
        <v>0</v>
      </c>
      <c r="Q43" s="105">
        <v>53212040174</v>
      </c>
      <c r="S43" s="105">
        <v>53212040174</v>
      </c>
      <c r="U43" s="76" t="s">
        <v>225</v>
      </c>
    </row>
    <row r="44" spans="1:21" s="76" customFormat="1" ht="51" customHeight="1">
      <c r="A44" s="104" t="s">
        <v>90</v>
      </c>
      <c r="C44" s="105">
        <v>0</v>
      </c>
      <c r="E44" s="105">
        <v>31401912641</v>
      </c>
      <c r="G44" s="105">
        <v>0</v>
      </c>
      <c r="I44" s="105">
        <v>31401912641</v>
      </c>
      <c r="K44" s="76" t="s">
        <v>226</v>
      </c>
      <c r="M44" s="105">
        <v>4410000000</v>
      </c>
      <c r="O44" s="105">
        <v>-651806764</v>
      </c>
      <c r="Q44" s="105">
        <v>61083597390</v>
      </c>
      <c r="S44" s="105">
        <v>64841790626</v>
      </c>
      <c r="U44" s="76" t="s">
        <v>160</v>
      </c>
    </row>
    <row r="45" spans="1:21" s="76" customFormat="1" ht="51" customHeight="1">
      <c r="A45" s="104" t="s">
        <v>136</v>
      </c>
      <c r="C45" s="105">
        <v>0</v>
      </c>
      <c r="E45" s="105">
        <v>-3009219989</v>
      </c>
      <c r="G45" s="105">
        <v>0</v>
      </c>
      <c r="I45" s="105">
        <v>-3009219989</v>
      </c>
      <c r="K45" s="76" t="s">
        <v>227</v>
      </c>
      <c r="M45" s="105">
        <v>0</v>
      </c>
      <c r="O45" s="105">
        <v>19948494360</v>
      </c>
      <c r="Q45" s="105">
        <v>1339230039</v>
      </c>
      <c r="S45" s="105">
        <v>21287724399</v>
      </c>
      <c r="U45" s="76" t="s">
        <v>228</v>
      </c>
    </row>
    <row r="46" spans="1:21" s="76" customFormat="1" ht="51" customHeight="1">
      <c r="A46" s="104" t="s">
        <v>129</v>
      </c>
      <c r="C46" s="105">
        <v>0</v>
      </c>
      <c r="E46" s="105">
        <v>0</v>
      </c>
      <c r="G46" s="105">
        <v>0</v>
      </c>
      <c r="I46" s="105">
        <v>0</v>
      </c>
      <c r="K46" s="76" t="s">
        <v>131</v>
      </c>
      <c r="M46" s="105">
        <v>0</v>
      </c>
      <c r="O46" s="105">
        <v>0</v>
      </c>
      <c r="Q46" s="105">
        <v>23382319008</v>
      </c>
      <c r="S46" s="105">
        <v>23382319008</v>
      </c>
      <c r="U46" s="76" t="s">
        <v>229</v>
      </c>
    </row>
    <row r="47" spans="1:21" s="76" customFormat="1" ht="51" customHeight="1">
      <c r="A47" s="104" t="s">
        <v>128</v>
      </c>
      <c r="C47" s="105">
        <v>0</v>
      </c>
      <c r="E47" s="105">
        <v>0</v>
      </c>
      <c r="G47" s="105">
        <v>0</v>
      </c>
      <c r="I47" s="105">
        <v>0</v>
      </c>
      <c r="K47" s="76" t="s">
        <v>131</v>
      </c>
      <c r="M47" s="105">
        <v>0</v>
      </c>
      <c r="O47" s="105">
        <v>0</v>
      </c>
      <c r="Q47" s="105">
        <v>19591019325</v>
      </c>
      <c r="S47" s="105">
        <v>19591019325</v>
      </c>
      <c r="U47" s="76" t="s">
        <v>223</v>
      </c>
    </row>
    <row r="48" spans="1:21" s="76" customFormat="1" ht="51" customHeight="1">
      <c r="A48" s="104" t="s">
        <v>104</v>
      </c>
      <c r="C48" s="105">
        <v>0</v>
      </c>
      <c r="E48" s="105">
        <v>0</v>
      </c>
      <c r="G48" s="105">
        <v>0</v>
      </c>
      <c r="I48" s="105">
        <v>0</v>
      </c>
      <c r="K48" s="76" t="s">
        <v>131</v>
      </c>
      <c r="M48" s="105">
        <v>0</v>
      </c>
      <c r="O48" s="105">
        <v>0</v>
      </c>
      <c r="Q48" s="105">
        <v>67257</v>
      </c>
      <c r="S48" s="105">
        <v>67257</v>
      </c>
      <c r="U48" s="76" t="s">
        <v>131</v>
      </c>
    </row>
    <row r="49" spans="1:21" s="76" customFormat="1" ht="51" customHeight="1">
      <c r="A49" s="104" t="s">
        <v>117</v>
      </c>
      <c r="C49" s="105">
        <v>0</v>
      </c>
      <c r="E49" s="105">
        <v>0</v>
      </c>
      <c r="G49" s="105">
        <v>0</v>
      </c>
      <c r="I49" s="105">
        <v>0</v>
      </c>
      <c r="K49" s="76" t="s">
        <v>131</v>
      </c>
      <c r="M49" s="105">
        <v>0</v>
      </c>
      <c r="O49" s="105">
        <v>0</v>
      </c>
      <c r="Q49" s="105">
        <v>61806332601</v>
      </c>
      <c r="S49" s="105">
        <v>61806332601</v>
      </c>
      <c r="U49" s="76" t="s">
        <v>230</v>
      </c>
    </row>
    <row r="50" spans="1:21" s="76" customFormat="1" ht="51" customHeight="1">
      <c r="A50" s="104" t="s">
        <v>147</v>
      </c>
      <c r="C50" s="105">
        <v>0</v>
      </c>
      <c r="E50" s="105">
        <v>0</v>
      </c>
      <c r="G50" s="105">
        <v>0</v>
      </c>
      <c r="I50" s="105">
        <v>0</v>
      </c>
      <c r="K50" s="76" t="s">
        <v>131</v>
      </c>
      <c r="M50" s="105">
        <v>0</v>
      </c>
      <c r="O50" s="105">
        <v>0</v>
      </c>
      <c r="Q50" s="105">
        <v>0</v>
      </c>
      <c r="S50" s="105">
        <v>0</v>
      </c>
      <c r="U50" s="76" t="s">
        <v>131</v>
      </c>
    </row>
    <row r="51" spans="1:21" s="76" customFormat="1" ht="51" customHeight="1">
      <c r="A51" s="104" t="s">
        <v>109</v>
      </c>
      <c r="C51" s="105">
        <v>0</v>
      </c>
      <c r="E51" s="105">
        <v>0</v>
      </c>
      <c r="G51" s="105">
        <v>0</v>
      </c>
      <c r="I51" s="105">
        <v>0</v>
      </c>
      <c r="K51" s="76" t="s">
        <v>131</v>
      </c>
      <c r="M51" s="105">
        <v>0</v>
      </c>
      <c r="O51" s="105">
        <v>0</v>
      </c>
      <c r="Q51" s="105">
        <v>22015105113</v>
      </c>
      <c r="S51" s="105">
        <v>22015105113</v>
      </c>
      <c r="U51" s="76" t="s">
        <v>231</v>
      </c>
    </row>
    <row r="52" spans="1:21" s="76" customFormat="1" ht="51" customHeight="1">
      <c r="A52" s="104" t="s">
        <v>95</v>
      </c>
      <c r="C52" s="105">
        <v>0</v>
      </c>
      <c r="E52" s="105">
        <v>0</v>
      </c>
      <c r="G52" s="105">
        <v>0</v>
      </c>
      <c r="I52" s="105">
        <v>0</v>
      </c>
      <c r="K52" s="76" t="s">
        <v>131</v>
      </c>
      <c r="M52" s="105">
        <v>0</v>
      </c>
      <c r="O52" s="105">
        <v>0</v>
      </c>
      <c r="Q52" s="105">
        <v>290624148509</v>
      </c>
      <c r="S52" s="105">
        <v>290624148509</v>
      </c>
      <c r="U52" s="76" t="s">
        <v>232</v>
      </c>
    </row>
    <row r="53" spans="1:21" s="76" customFormat="1" ht="51" customHeight="1">
      <c r="A53" s="104" t="s">
        <v>96</v>
      </c>
      <c r="C53" s="105">
        <v>0</v>
      </c>
      <c r="E53" s="105">
        <v>-19189087652</v>
      </c>
      <c r="G53" s="105">
        <v>0</v>
      </c>
      <c r="I53" s="105">
        <v>-19189087652</v>
      </c>
      <c r="K53" s="76" t="s">
        <v>233</v>
      </c>
      <c r="M53" s="105">
        <v>2107216495</v>
      </c>
      <c r="O53" s="105">
        <v>45668600221</v>
      </c>
      <c r="Q53" s="105">
        <v>24837795659</v>
      </c>
      <c r="S53" s="105">
        <v>72613612375</v>
      </c>
      <c r="U53" s="76" t="s">
        <v>234</v>
      </c>
    </row>
    <row r="54" spans="1:21" s="76" customFormat="1" ht="51" customHeight="1">
      <c r="A54" s="104" t="s">
        <v>110</v>
      </c>
      <c r="C54" s="105">
        <v>0</v>
      </c>
      <c r="E54" s="105">
        <v>0</v>
      </c>
      <c r="G54" s="105">
        <v>0</v>
      </c>
      <c r="I54" s="105">
        <v>0</v>
      </c>
      <c r="K54" s="76" t="s">
        <v>131</v>
      </c>
      <c r="M54" s="105">
        <v>0</v>
      </c>
      <c r="O54" s="105">
        <v>0</v>
      </c>
      <c r="Q54" s="105">
        <v>117164</v>
      </c>
      <c r="S54" s="105">
        <v>117164</v>
      </c>
      <c r="U54" s="76" t="s">
        <v>131</v>
      </c>
    </row>
    <row r="55" spans="1:21" s="76" customFormat="1" ht="51" customHeight="1">
      <c r="A55" s="104" t="s">
        <v>152</v>
      </c>
      <c r="C55" s="105">
        <v>0</v>
      </c>
      <c r="E55" s="105">
        <v>0</v>
      </c>
      <c r="G55" s="105">
        <v>0</v>
      </c>
      <c r="I55" s="105">
        <v>0</v>
      </c>
      <c r="K55" s="76" t="s">
        <v>131</v>
      </c>
      <c r="M55" s="105">
        <v>0</v>
      </c>
      <c r="O55" s="105">
        <v>0</v>
      </c>
      <c r="Q55" s="105">
        <v>2263687</v>
      </c>
      <c r="S55" s="105">
        <v>2263687</v>
      </c>
      <c r="U55" s="76" t="s">
        <v>131</v>
      </c>
    </row>
    <row r="56" spans="1:21" s="76" customFormat="1" ht="51" customHeight="1">
      <c r="A56" s="104" t="s">
        <v>153</v>
      </c>
      <c r="C56" s="105">
        <v>0</v>
      </c>
      <c r="E56" s="105">
        <v>0</v>
      </c>
      <c r="G56" s="105">
        <v>0</v>
      </c>
      <c r="I56" s="105">
        <v>0</v>
      </c>
      <c r="K56" s="76" t="s">
        <v>131</v>
      </c>
      <c r="M56" s="105">
        <v>0</v>
      </c>
      <c r="O56" s="105">
        <v>0</v>
      </c>
      <c r="Q56" s="105">
        <v>233530449</v>
      </c>
      <c r="S56" s="105">
        <v>233530449</v>
      </c>
      <c r="U56" s="76" t="s">
        <v>139</v>
      </c>
    </row>
    <row r="57" spans="1:21" s="76" customFormat="1" ht="51" customHeight="1">
      <c r="A57" s="104" t="s">
        <v>179</v>
      </c>
      <c r="C57" s="105">
        <v>0</v>
      </c>
      <c r="E57" s="105">
        <v>629509</v>
      </c>
      <c r="G57" s="105">
        <v>0</v>
      </c>
      <c r="I57" s="105">
        <v>629509</v>
      </c>
      <c r="K57" s="76" t="s">
        <v>131</v>
      </c>
      <c r="M57" s="105">
        <v>0</v>
      </c>
      <c r="O57" s="105">
        <v>629509</v>
      </c>
      <c r="Q57" s="105">
        <v>0</v>
      </c>
      <c r="S57" s="105">
        <v>629509</v>
      </c>
      <c r="U57" s="76" t="s">
        <v>131</v>
      </c>
    </row>
    <row r="58" spans="1:21" s="80" customFormat="1" ht="51" customHeight="1" thickBot="1">
      <c r="C58" s="83">
        <f>SUM(C10:C56)</f>
        <v>0</v>
      </c>
      <c r="D58" s="83">
        <f t="shared" ref="D58:T58" si="0">SUM(D10:D54)</f>
        <v>0</v>
      </c>
      <c r="E58" s="83">
        <f>SUM(E10:E56)</f>
        <v>136774421525</v>
      </c>
      <c r="F58" s="83">
        <f t="shared" si="0"/>
        <v>0</v>
      </c>
      <c r="G58" s="83">
        <f>SUM(G10:G56)</f>
        <v>-10121717413</v>
      </c>
      <c r="H58" s="83">
        <f t="shared" si="0"/>
        <v>0</v>
      </c>
      <c r="I58" s="83">
        <f>SUM(I10:I56)</f>
        <v>126652704112</v>
      </c>
      <c r="J58" s="83">
        <f t="shared" si="0"/>
        <v>0</v>
      </c>
      <c r="K58" s="84">
        <f>SUM(K10:K56)</f>
        <v>0</v>
      </c>
      <c r="L58" s="83">
        <f t="shared" si="0"/>
        <v>0</v>
      </c>
      <c r="M58" s="83">
        <f>SUM(M10:M56)</f>
        <v>42784990689</v>
      </c>
      <c r="N58" s="83">
        <f t="shared" si="0"/>
        <v>0</v>
      </c>
      <c r="O58" s="83">
        <f>SUM(O10:O57)</f>
        <v>166273271324</v>
      </c>
      <c r="P58" s="83">
        <f t="shared" si="0"/>
        <v>0</v>
      </c>
      <c r="Q58" s="83">
        <f>SUM(Q10:Q57)</f>
        <v>1442144725933</v>
      </c>
      <c r="R58" s="83">
        <f t="shared" si="0"/>
        <v>0</v>
      </c>
      <c r="S58" s="83">
        <f>SUM(S10:S57)</f>
        <v>1651202987946</v>
      </c>
      <c r="T58" s="83">
        <f t="shared" si="0"/>
        <v>0</v>
      </c>
      <c r="U58" s="85">
        <f>SUM(U10:U56)</f>
        <v>0</v>
      </c>
    </row>
    <row r="59" spans="1:21" ht="28.5" thickTop="1"/>
    <row r="67" spans="3:21">
      <c r="C67" s="19"/>
      <c r="D67" s="19"/>
      <c r="E67" s="19"/>
      <c r="F67" s="19"/>
      <c r="G67" s="19"/>
      <c r="H67" s="19"/>
      <c r="I67" s="19"/>
      <c r="J67" s="19"/>
      <c r="K67" s="23"/>
      <c r="L67" s="19"/>
      <c r="M67" s="19"/>
      <c r="N67" s="19"/>
      <c r="O67" s="19"/>
      <c r="P67" s="19"/>
      <c r="Q67" s="19"/>
      <c r="R67" s="19"/>
      <c r="S67" s="19"/>
      <c r="T67" s="19"/>
    </row>
    <row r="78" spans="3:21">
      <c r="C78" s="19"/>
      <c r="D78" s="19"/>
      <c r="E78" s="19"/>
      <c r="F78" s="19"/>
      <c r="G78" s="19"/>
      <c r="H78" s="19"/>
      <c r="I78" s="19"/>
      <c r="J78" s="19"/>
      <c r="K78" s="23"/>
      <c r="L78" s="19"/>
      <c r="M78" s="19"/>
      <c r="N78" s="19"/>
      <c r="O78" s="19"/>
      <c r="P78" s="19"/>
      <c r="Q78" s="19"/>
      <c r="R78" s="19"/>
      <c r="S78" s="19"/>
      <c r="T78" s="19"/>
      <c r="U78" s="23"/>
    </row>
  </sheetData>
  <sortState xmlns:xlrd2="http://schemas.microsoft.com/office/spreadsheetml/2017/richdata2" ref="A8:U51">
    <sortCondition descending="1" ref="S8:S5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سود سهام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Maryam Mohebi</cp:lastModifiedBy>
  <cp:lastPrinted>2020-08-24T03:12:25Z</cp:lastPrinted>
  <dcterms:created xsi:type="dcterms:W3CDTF">2019-07-05T09:08:54Z</dcterms:created>
  <dcterms:modified xsi:type="dcterms:W3CDTF">2021-02-23T10:17:33Z</dcterms:modified>
</cp:coreProperties>
</file>