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und\آهنگ سهام\گزارش ماهانه\سال 1400\فروردین\"/>
    </mc:Choice>
  </mc:AlternateContent>
  <xr:revisionPtr revIDLastSave="0" documentId="13_ncr:1_{B682BC6B-D0FC-4699-8F45-C8A7FD350AA7}" xr6:coauthVersionLast="46" xr6:coauthVersionMax="46" xr10:uidLastSave="{00000000-0000-0000-0000-000000000000}"/>
  <bookViews>
    <workbookView xWindow="-120" yWindow="-120" windowWidth="29040" windowHeight="15840" tabRatio="920" activeTab="11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Print_Area" localSheetId="3">'جمع درآمدها'!$A$1:$I$13</definedName>
    <definedName name="_xlnm.Print_Area" localSheetId="5">'درآمد سود سهام '!$A$1:$S$11</definedName>
    <definedName name="_xlnm.Print_Area" localSheetId="6">'درآمد ناشی از فروش '!$A$1:$R$14</definedName>
    <definedName name="_xlnm.Print_Area" localSheetId="0">روکش!$A$1:$M$36</definedName>
    <definedName name="_xlnm.Print_Area" localSheetId="11">'سایر درآمدها '!$A$1:$E$14</definedName>
    <definedName name="_xlnm.Print_Area" localSheetId="2">'سپرده '!$A$1:$T$11</definedName>
    <definedName name="_xlnm.Print_Area" localSheetId="9">'سرمایه‌گذاری در اوراق بهادار '!$A$1:$Q$13</definedName>
    <definedName name="_xlnm.Print_Area" localSheetId="8">'سرمایه‌گذاری در سهام '!$A$1:$U$28</definedName>
    <definedName name="_xlnm.Print_Area" localSheetId="1">سهام!$A$1:$Z$35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91029"/>
</workbook>
</file>

<file path=xl/calcChain.xml><?xml version="1.0" encoding="utf-8"?>
<calcChain xmlns="http://schemas.openxmlformats.org/spreadsheetml/2006/main">
  <c r="Q14" i="10" l="1"/>
  <c r="Q27" i="9"/>
  <c r="M14" i="10"/>
  <c r="Q11" i="6"/>
  <c r="U31" i="1"/>
  <c r="W31" i="1"/>
  <c r="E12" i="15"/>
  <c r="I12" i="15" s="1"/>
  <c r="I11" i="15"/>
  <c r="I10" i="15"/>
  <c r="I9" i="15"/>
  <c r="O27" i="9"/>
  <c r="M27" i="9"/>
  <c r="K27" i="9"/>
  <c r="I27" i="9"/>
  <c r="G27" i="9"/>
  <c r="E27" i="9"/>
  <c r="C27" i="9"/>
  <c r="U28" i="11"/>
  <c r="S28" i="11"/>
  <c r="Q28" i="11"/>
  <c r="O28" i="11"/>
  <c r="M28" i="11"/>
  <c r="K28" i="11"/>
  <c r="I28" i="11"/>
  <c r="G28" i="11"/>
  <c r="E28" i="11"/>
  <c r="I13" i="13"/>
  <c r="E13" i="13"/>
  <c r="C28" i="11"/>
  <c r="D28" i="11"/>
  <c r="F28" i="11"/>
  <c r="H28" i="11"/>
  <c r="J28" i="11"/>
  <c r="S11" i="7"/>
  <c r="Q11" i="7"/>
  <c r="O11" i="7"/>
  <c r="M11" i="7"/>
  <c r="K11" i="7"/>
  <c r="I11" i="7"/>
  <c r="S11" i="6"/>
  <c r="O11" i="6"/>
  <c r="M11" i="6"/>
  <c r="K11" i="6"/>
  <c r="Y31" i="1"/>
  <c r="S31" i="1"/>
  <c r="Q31" i="1"/>
  <c r="O31" i="1"/>
  <c r="M31" i="1"/>
  <c r="K31" i="1"/>
  <c r="I31" i="1"/>
  <c r="G31" i="1"/>
  <c r="E31" i="1"/>
  <c r="C31" i="1"/>
  <c r="E13" i="14"/>
  <c r="L28" i="11"/>
  <c r="N28" i="11"/>
  <c r="P28" i="11"/>
  <c r="R28" i="11"/>
  <c r="T28" i="11"/>
  <c r="V28" i="11"/>
  <c r="D27" i="9"/>
  <c r="F27" i="9"/>
  <c r="H27" i="9"/>
  <c r="J27" i="9"/>
  <c r="L27" i="9"/>
  <c r="N27" i="9"/>
  <c r="P27" i="9"/>
  <c r="C14" i="10"/>
  <c r="D14" i="10"/>
  <c r="E14" i="10"/>
  <c r="F14" i="10"/>
  <c r="G14" i="10"/>
  <c r="H14" i="10"/>
  <c r="I14" i="10"/>
  <c r="J14" i="10"/>
  <c r="K14" i="10"/>
  <c r="L14" i="10"/>
  <c r="N14" i="10"/>
  <c r="O14" i="10"/>
  <c r="P14" i="10"/>
  <c r="D10" i="8"/>
  <c r="F10" i="8"/>
  <c r="H10" i="8"/>
  <c r="J10" i="8"/>
  <c r="L10" i="8"/>
  <c r="N10" i="8"/>
  <c r="P10" i="8"/>
  <c r="R10" i="8"/>
  <c r="X31" i="1"/>
  <c r="D31" i="1"/>
  <c r="F31" i="1"/>
  <c r="H31" i="1"/>
  <c r="J31" i="1"/>
  <c r="L31" i="1"/>
  <c r="N31" i="1"/>
  <c r="P31" i="1"/>
  <c r="R31" i="1"/>
  <c r="T31" i="1"/>
  <c r="E9" i="15" l="1"/>
  <c r="C13" i="14" l="1"/>
  <c r="K13" i="13"/>
  <c r="E11" i="15"/>
  <c r="G13" i="13"/>
  <c r="I7" i="8" l="1"/>
  <c r="O7" i="8"/>
  <c r="A4" i="15" l="1"/>
  <c r="Q6" i="6"/>
  <c r="K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E10" i="15" s="1"/>
  <c r="R11" i="18"/>
  <c r="I11" i="18"/>
  <c r="V31" i="1"/>
  <c r="I13" i="15" l="1"/>
  <c r="E13" i="15"/>
  <c r="F11" i="18"/>
  <c r="G11" i="15" l="1"/>
  <c r="G10" i="15"/>
  <c r="G9" i="15"/>
  <c r="G12" i="15"/>
  <c r="A4" i="7"/>
  <c r="A4" i="8" l="1"/>
  <c r="A4" i="10" s="1"/>
  <c r="A4" i="9" s="1"/>
  <c r="A4" i="11" s="1"/>
  <c r="A4" i="18" s="1"/>
  <c r="A4" i="13" s="1"/>
  <c r="A4" i="14" s="1"/>
  <c r="Z34" i="1" l="1"/>
  <c r="F13" i="15"/>
  <c r="H13" i="15"/>
  <c r="F13" i="13" l="1"/>
  <c r="H13" i="13"/>
  <c r="J13" i="13"/>
  <c r="L13" i="13"/>
  <c r="G13" i="15" l="1"/>
</calcChain>
</file>

<file path=xl/sharedStrings.xml><?xml version="1.0" encoding="utf-8"?>
<sst xmlns="http://schemas.openxmlformats.org/spreadsheetml/2006/main" count="482" uniqueCount="161">
  <si>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</si>
  <si>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</si>
  <si>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</si>
  <si>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</si>
  <si>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</si>
  <si>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</si>
  <si>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</si>
  <si>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</si>
  <si>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</si>
  <si>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</si>
  <si>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</si>
  <si>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</si>
  <si>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</si>
  <si>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</si>
  <si>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</si>
  <si>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</si>
  <si>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</si>
  <si>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</si>
  <si>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</si>
  <si>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</si>
  <si>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</si>
  <si>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</si>
  <si>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</si>
  <si>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</si>
  <si>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</si>
  <si>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</si>
  <si>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</si>
  <si>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</si>
  <si>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</si>
  <si>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</si>
  <si>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</si>
  <si>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</si>
  <si>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</si>
  <si>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</si>
  <si>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</si>
  <si>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</si>
  <si>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</si>
  <si>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</si>
  <si>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</si>
  <si>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</si>
  <si>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</si>
  <si>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</si>
  <si>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</si>
  <si>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</si>
  <si>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</si>
  <si>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</si>
  <si>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</si>
  <si>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</si>
  <si>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</si>
  <si>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</si>
  <si>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</si>
  <si>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</si>
  <si>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</si>
  <si>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</si>
  <si>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</si>
  <si>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</si>
  <si>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</si>
  <si>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</si>
  <si>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</si>
  <si>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</si>
  <si>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</si>
  <si>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</si>
  <si>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</si>
  <si>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</si>
  <si>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</si>
  <si>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</si>
  <si>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</si>
  <si>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</si>
  <si>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</si>
  <si>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</si>
  <si>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</si>
  <si>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</si>
  <si>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</si>
  <si>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</si>
  <si>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</si>
  <si>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</si>
  <si>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</si>
  <si>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</si>
  <si>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</si>
  <si>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</si>
  <si>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</si>
  <si>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</si>
  <si>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</si>
  <si>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</si>
  <si>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</si>
  <si>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</si>
  <si>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</si>
  <si>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</si>
  <si>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</si>
  <si>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</si>
  <si>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فولاد مبارکه اصفهان</t>
  </si>
  <si>
    <t>گروه مپنا (سهامی عام)</t>
  </si>
  <si>
    <t>م .صنایع و معادن احیاء سپاهان</t>
  </si>
  <si>
    <t>بانک ملت</t>
  </si>
  <si>
    <t>پخش البرز</t>
  </si>
  <si>
    <t>معدنی و صنعتی گل گهر</t>
  </si>
  <si>
    <t>صورت وضعیت پرتفوی</t>
  </si>
  <si>
    <t>ح . معدنی و صنعتی گل گهر</t>
  </si>
  <si>
    <t>100560915111178729</t>
  </si>
  <si>
    <t>سپرده بلند مدت</t>
  </si>
  <si>
    <t>1399/02/01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</si>
  <si>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</si>
  <si>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</si>
  <si>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</si>
  <si>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</si>
  <si>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</si>
  <si>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</si>
  <si>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</si>
  <si>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</si>
  <si>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</si>
  <si>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</si>
  <si>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1399/12/30</t>
  </si>
  <si>
    <t>سرمایه گذاری تامین اجتماعی</t>
  </si>
  <si>
    <t xml:space="preserve"> منتهی به 31 فروردین ماه 1400</t>
  </si>
  <si>
    <t>برای ماه منتهی به 1400/01/31</t>
  </si>
  <si>
    <t>1400/01/31</t>
  </si>
  <si>
    <t>3.01 %</t>
  </si>
  <si>
    <t>10.20 %</t>
  </si>
  <si>
    <t>5.62 %</t>
  </si>
  <si>
    <t>9.95 %</t>
  </si>
  <si>
    <t>1.58 %</t>
  </si>
  <si>
    <t>4.89 %</t>
  </si>
  <si>
    <t>1.88 %</t>
  </si>
  <si>
    <t>0.33 %</t>
  </si>
  <si>
    <t>4.65 %</t>
  </si>
  <si>
    <t>9.46 %</t>
  </si>
  <si>
    <t>15.52 %</t>
  </si>
  <si>
    <t>3.12 %</t>
  </si>
  <si>
    <t>2.29 %</t>
  </si>
  <si>
    <t>4.82 %</t>
  </si>
  <si>
    <t>9.18 %</t>
  </si>
  <si>
    <t>8.73 %</t>
  </si>
  <si>
    <t>0.01 %</t>
  </si>
  <si>
    <t>نفت‌ پارس‌</t>
  </si>
  <si>
    <t>0.72 %</t>
  </si>
  <si>
    <t>1.08 %</t>
  </si>
  <si>
    <t>0.03 %</t>
  </si>
  <si>
    <t>1.69 %</t>
  </si>
  <si>
    <t>0.44 %</t>
  </si>
  <si>
    <t>طی فروردین ماه</t>
  </si>
  <si>
    <t>از ابتدای سال مالی تا پایان فروردین ماه</t>
  </si>
  <si>
    <t xml:space="preserve">از ابتدای سال مالی تا پایان فروردین ماه </t>
  </si>
  <si>
    <t>از ابتدای سال مالی تا پایان فروردین  ماه</t>
  </si>
  <si>
    <t>2.74 %</t>
  </si>
  <si>
    <t>4.44 %</t>
  </si>
  <si>
    <t>0.74 %</t>
  </si>
  <si>
    <t>13.66 %</t>
  </si>
  <si>
    <t>-1.05 %</t>
  </si>
  <si>
    <t>-0.26 %</t>
  </si>
  <si>
    <t>5.05 %</t>
  </si>
  <si>
    <t>9.35 %</t>
  </si>
  <si>
    <t>1.46 %</t>
  </si>
  <si>
    <t>20.43 %</t>
  </si>
  <si>
    <t>1.28 %</t>
  </si>
  <si>
    <t>10.92 %</t>
  </si>
  <si>
    <t>5.47 %</t>
  </si>
  <si>
    <t>11.74 %</t>
  </si>
  <si>
    <t>5.94 %</t>
  </si>
  <si>
    <t>8.29 %</t>
  </si>
  <si>
    <t>معین برای سایر درآمدهای تنزیل سود بانک</t>
  </si>
  <si>
    <t>تعدیل کارمزد کارگزار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</si>
</sst>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.000%"/>
    <numFmt numFmtId="169" formatCode="0_);[Red]\(0\)"/>
    <numFmt numFmtId="170" formatCode="0.0%"/>
  </numFmts>
  <fonts count="35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3" fontId="4" fillId="0" borderId="2" xfId="0" applyNumberFormat="1" applyFont="1" applyBorder="1"/>
    <xf numFmtId="0" fontId="5" fillId="0" borderId="4" xfId="0" applyFont="1" applyBorder="1" applyAlignment="1">
      <alignment horizontal="center" vertical="center"/>
    </xf>
    <xf numFmtId="165" fontId="4" fillId="0" borderId="2" xfId="0" applyNumberFormat="1" applyFont="1" applyBorder="1"/>
    <xf numFmtId="0" fontId="8" fillId="0" borderId="0" xfId="0" applyFont="1"/>
    <xf numFmtId="0" fontId="8" fillId="0" borderId="0" xfId="0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166" fontId="8" fillId="0" borderId="2" xfId="0" applyNumberFormat="1" applyFont="1" applyBorder="1"/>
    <xf numFmtId="0" fontId="9" fillId="0" borderId="0" xfId="0" applyFont="1"/>
    <xf numFmtId="0" fontId="8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3" fontId="8" fillId="0" borderId="0" xfId="0" applyNumberFormat="1" applyFont="1"/>
    <xf numFmtId="3" fontId="8" fillId="0" borderId="0" xfId="0" applyNumberFormat="1" applyFont="1" applyBorder="1"/>
    <xf numFmtId="165" fontId="8" fillId="0" borderId="0" xfId="0" applyNumberFormat="1" applyFont="1"/>
    <xf numFmtId="165" fontId="8" fillId="0" borderId="0" xfId="0" applyNumberFormat="1" applyFont="1" applyBorder="1"/>
    <xf numFmtId="3" fontId="7" fillId="0" borderId="0" xfId="0" applyNumberFormat="1" applyFont="1" applyBorder="1"/>
    <xf numFmtId="166" fontId="7" fillId="0" borderId="0" xfId="0" applyNumberFormat="1" applyFont="1" applyBorder="1"/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5" fontId="9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3" fontId="13" fillId="0" borderId="2" xfId="0" applyNumberFormat="1" applyFont="1" applyBorder="1"/>
    <xf numFmtId="168" fontId="13" fillId="0" borderId="2" xfId="1" applyNumberFormat="1" applyFont="1" applyBorder="1"/>
    <xf numFmtId="0" fontId="3" fillId="0" borderId="3" xfId="0" applyFont="1" applyBorder="1" applyAlignment="1">
      <alignment horizontal="center" vertical="center"/>
    </xf>
    <xf numFmtId="165" fontId="8" fillId="0" borderId="2" xfId="0" applyNumberFormat="1" applyFont="1" applyBorder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Alignment="1">
      <alignment horizontal="right" vertical="center" readingOrder="2"/>
    </xf>
    <xf numFmtId="0" fontId="1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169" fontId="8" fillId="0" borderId="0" xfId="0" applyNumberFormat="1" applyFont="1"/>
    <xf numFmtId="169" fontId="4" fillId="0" borderId="0" xfId="0" applyNumberFormat="1" applyFont="1"/>
    <xf numFmtId="169" fontId="8" fillId="0" borderId="0" xfId="3" applyNumberFormat="1" applyFont="1"/>
    <xf numFmtId="169" fontId="8" fillId="0" borderId="0" xfId="0" applyNumberFormat="1" applyFont="1" applyBorder="1"/>
    <xf numFmtId="169" fontId="11" fillId="0" borderId="0" xfId="0" applyNumberFormat="1" applyFont="1"/>
    <xf numFmtId="169" fontId="13" fillId="0" borderId="2" xfId="0" applyNumberFormat="1" applyFont="1" applyBorder="1"/>
    <xf numFmtId="0" fontId="16" fillId="0" borderId="0" xfId="0" applyFont="1" applyAlignment="1">
      <alignment horizontal="right" vertical="center" readingOrder="2"/>
    </xf>
    <xf numFmtId="165" fontId="11" fillId="0" borderId="2" xfId="0" applyNumberFormat="1" applyFont="1" applyBorder="1"/>
    <xf numFmtId="167" fontId="3" fillId="0" borderId="2" xfId="2" applyNumberFormat="1" applyFont="1" applyBorder="1" applyAlignment="1">
      <alignment horizontal="center" vertical="center"/>
    </xf>
    <xf numFmtId="167" fontId="9" fillId="0" borderId="0" xfId="2" applyNumberFormat="1" applyFont="1"/>
    <xf numFmtId="167" fontId="10" fillId="0" borderId="0" xfId="2" applyNumberFormat="1" applyFont="1" applyAlignment="1">
      <alignment horizontal="center" vertical="center"/>
    </xf>
    <xf numFmtId="167" fontId="8" fillId="0" borderId="0" xfId="2" applyNumberFormat="1" applyFont="1" applyBorder="1"/>
    <xf numFmtId="167" fontId="7" fillId="0" borderId="0" xfId="2" applyNumberFormat="1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24" fillId="0" borderId="0" xfId="0" applyFont="1"/>
    <xf numFmtId="0" fontId="23" fillId="0" borderId="0" xfId="0" applyFont="1" applyAlignment="1">
      <alignment horizontal="center"/>
    </xf>
    <xf numFmtId="0" fontId="25" fillId="0" borderId="0" xfId="0" applyFont="1" applyFill="1"/>
    <xf numFmtId="0" fontId="24" fillId="0" borderId="0" xfId="0" applyFont="1" applyBorder="1"/>
    <xf numFmtId="166" fontId="24" fillId="0" borderId="0" xfId="0" applyNumberFormat="1" applyFont="1"/>
    <xf numFmtId="166" fontId="24" fillId="0" borderId="2" xfId="0" applyNumberFormat="1" applyFont="1" applyBorder="1"/>
    <xf numFmtId="3" fontId="24" fillId="0" borderId="0" xfId="0" applyNumberFormat="1" applyFont="1"/>
    <xf numFmtId="0" fontId="29" fillId="0" borderId="0" xfId="0" applyFont="1"/>
    <xf numFmtId="0" fontId="24" fillId="0" borderId="0" xfId="0" applyFont="1" applyAlignment="1">
      <alignment wrapText="1"/>
    </xf>
    <xf numFmtId="0" fontId="26" fillId="0" borderId="1" xfId="0" applyFont="1" applyBorder="1" applyAlignment="1">
      <alignment horizontal="center" vertical="center" wrapText="1"/>
    </xf>
    <xf numFmtId="167" fontId="26" fillId="0" borderId="1" xfId="2" applyNumberFormat="1" applyFont="1" applyBorder="1" applyAlignment="1">
      <alignment horizontal="center" vertical="center" wrapText="1"/>
    </xf>
    <xf numFmtId="165" fontId="29" fillId="0" borderId="0" xfId="0" applyNumberFormat="1" applyFont="1"/>
    <xf numFmtId="165" fontId="29" fillId="0" borderId="0" xfId="0" applyNumberFormat="1" applyFont="1" applyAlignment="1">
      <alignment wrapText="1"/>
    </xf>
    <xf numFmtId="165" fontId="28" fillId="0" borderId="1" xfId="0" applyNumberFormat="1" applyFont="1" applyBorder="1" applyAlignment="1">
      <alignment horizontal="center" vertical="center" wrapText="1"/>
    </xf>
    <xf numFmtId="165" fontId="30" fillId="0" borderId="2" xfId="0" applyNumberFormat="1" applyFont="1" applyBorder="1"/>
    <xf numFmtId="9" fontId="30" fillId="0" borderId="2" xfId="1" applyFont="1" applyBorder="1"/>
    <xf numFmtId="165" fontId="32" fillId="0" borderId="0" xfId="0" applyNumberFormat="1" applyFont="1"/>
    <xf numFmtId="165" fontId="29" fillId="0" borderId="0" xfId="0" applyNumberFormat="1" applyFont="1" applyAlignment="1">
      <alignment horizontal="center"/>
    </xf>
    <xf numFmtId="0" fontId="3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11" fillId="0" borderId="0" xfId="0" applyNumberFormat="1" applyFont="1"/>
    <xf numFmtId="165" fontId="8" fillId="0" borderId="7" xfId="0" applyNumberFormat="1" applyFont="1" applyBorder="1"/>
    <xf numFmtId="167" fontId="8" fillId="0" borderId="7" xfId="2" applyNumberFormat="1" applyFont="1" applyBorder="1"/>
    <xf numFmtId="165" fontId="8" fillId="0" borderId="2" xfId="0" applyNumberFormat="1" applyFont="1" applyBorder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3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9" fontId="24" fillId="0" borderId="0" xfId="1" applyFont="1" applyAlignment="1">
      <alignment horizontal="center"/>
    </xf>
    <xf numFmtId="9" fontId="8" fillId="0" borderId="2" xfId="1" applyFont="1" applyBorder="1" applyAlignment="1">
      <alignment horizontal="center" vertical="center"/>
    </xf>
    <xf numFmtId="10" fontId="24" fillId="0" borderId="0" xfId="0" applyNumberFormat="1" applyFont="1" applyAlignment="1">
      <alignment horizontal="center"/>
    </xf>
    <xf numFmtId="3" fontId="29" fillId="0" borderId="0" xfId="0" applyNumberFormat="1" applyFont="1"/>
    <xf numFmtId="3" fontId="4" fillId="0" borderId="0" xfId="0" applyNumberFormat="1" applyFont="1"/>
    <xf numFmtId="0" fontId="3" fillId="0" borderId="0" xfId="0" applyFont="1" applyBorder="1" applyAlignment="1">
      <alignment horizontal="center" vertical="center"/>
    </xf>
    <xf numFmtId="170" fontId="24" fillId="0" borderId="2" xfId="1" applyNumberFormat="1" applyFont="1" applyBorder="1"/>
    <xf numFmtId="10" fontId="25" fillId="0" borderId="0" xfId="0" applyNumberFormat="1" applyFont="1" applyAlignment="1">
      <alignment horizontal="center"/>
    </xf>
    <xf numFmtId="3" fontId="8" fillId="0" borderId="8" xfId="0" applyNumberFormat="1" applyFont="1" applyBorder="1"/>
    <xf numFmtId="0" fontId="8" fillId="0" borderId="6" xfId="0" applyFont="1" applyBorder="1" applyAlignment="1">
      <alignment wrapText="1"/>
    </xf>
    <xf numFmtId="3" fontId="8" fillId="0" borderId="9" xfId="0" applyNumberFormat="1" applyFont="1" applyBorder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165" fontId="28" fillId="0" borderId="0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rightToLeft="1" view="pageBreakPreview" topLeftCell="A2" zoomScaleNormal="100" zoomScaleSheetLayoutView="100" workbookViewId="0">
      <selection activeCell="F31" sqref="F31"/>
    </sheetView>
  </sheetViews>
  <sheetFormatPr defaultRowHeight="15" x14ac:dyDescent="0.25"/>
  <sheetData>
    <row r="1" spans="11:12" x14ac:dyDescent="0.25">
      <c r="K1" s="65"/>
      <c r="L1" s="65"/>
    </row>
    <row r="2" spans="11:12" x14ac:dyDescent="0.25">
      <c r="K2" s="65"/>
      <c r="L2" s="65"/>
    </row>
    <row r="3" spans="11:12" x14ac:dyDescent="0.25">
      <c r="K3" s="65"/>
      <c r="L3" s="65"/>
    </row>
    <row r="4" spans="11:12" x14ac:dyDescent="0.25">
      <c r="K4" s="65"/>
      <c r="L4" s="65"/>
    </row>
    <row r="5" spans="11:12" x14ac:dyDescent="0.25">
      <c r="K5" s="65"/>
      <c r="L5" s="65"/>
    </row>
    <row r="6" spans="11:12" x14ac:dyDescent="0.25">
      <c r="K6" s="65"/>
      <c r="L6" s="65"/>
    </row>
    <row r="7" spans="11:12" x14ac:dyDescent="0.25">
      <c r="K7" s="65"/>
      <c r="L7" s="65"/>
    </row>
    <row r="8" spans="11:12" x14ac:dyDescent="0.25">
      <c r="K8" s="65"/>
      <c r="L8" s="65"/>
    </row>
    <row r="9" spans="11:12" x14ac:dyDescent="0.25">
      <c r="K9" s="65"/>
      <c r="L9" s="65"/>
    </row>
    <row r="10" spans="11:12" x14ac:dyDescent="0.25">
      <c r="K10" s="65"/>
      <c r="L10" s="65"/>
    </row>
    <row r="11" spans="11:12" x14ac:dyDescent="0.25">
      <c r="K11" s="65"/>
      <c r="L11" s="65"/>
    </row>
    <row r="12" spans="11:12" x14ac:dyDescent="0.25">
      <c r="K12" s="65"/>
      <c r="L12" s="65"/>
    </row>
    <row r="13" spans="11:12" x14ac:dyDescent="0.25">
      <c r="K13" s="65"/>
      <c r="L13" s="65"/>
    </row>
    <row r="14" spans="11:12" x14ac:dyDescent="0.25">
      <c r="K14" s="65"/>
      <c r="L14" s="65"/>
    </row>
    <row r="15" spans="11:12" x14ac:dyDescent="0.25">
      <c r="K15" s="65"/>
      <c r="L15" s="65"/>
    </row>
    <row r="16" spans="11:12" x14ac:dyDescent="0.25">
      <c r="K16" s="65"/>
      <c r="L16" s="65"/>
    </row>
    <row r="17" spans="1:13" x14ac:dyDescent="0.25">
      <c r="K17" s="65"/>
      <c r="L17" s="65"/>
    </row>
    <row r="18" spans="1:13" x14ac:dyDescent="0.25">
      <c r="K18" s="65"/>
      <c r="L18" s="65"/>
    </row>
    <row r="19" spans="1:13" ht="15" customHeight="1" x14ac:dyDescent="0.25"/>
    <row r="20" spans="1:13" ht="15" customHeight="1" x14ac:dyDescent="0.25"/>
    <row r="21" spans="1:13" ht="15" customHeight="1" x14ac:dyDescent="0.25"/>
    <row r="22" spans="1:13" x14ac:dyDescent="0.25">
      <c r="K22" s="65"/>
      <c r="L22" s="65"/>
    </row>
    <row r="23" spans="1:13" ht="15" customHeight="1" x14ac:dyDescent="0.25">
      <c r="A23" s="107" t="s">
        <v>102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</row>
    <row r="24" spans="1:13" ht="15" customHeight="1" x14ac:dyDescent="0.2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</row>
    <row r="25" spans="1:13" ht="15" customHeight="1" x14ac:dyDescent="0.2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6" spans="1:13" x14ac:dyDescent="0.25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</row>
    <row r="27" spans="1:13" x14ac:dyDescent="0.25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</row>
    <row r="28" spans="1:13" x14ac:dyDescent="0.25">
      <c r="A28" s="108" t="s">
        <v>113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</row>
    <row r="29" spans="1:13" x14ac:dyDescent="0.2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</row>
    <row r="30" spans="1:13" x14ac:dyDescent="0.2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K8" sqref="K8:Q8"/>
    </sheetView>
  </sheetViews>
  <sheetFormatPr defaultColWidth="9.140625" defaultRowHeight="27.75" x14ac:dyDescent="0.65"/>
  <cols>
    <col min="1" max="1" width="42" style="33" bestFit="1" customWidth="1"/>
    <col min="2" max="2" width="1" style="33" customWidth="1"/>
    <col min="3" max="3" width="9.140625" style="33" customWidth="1"/>
    <col min="4" max="4" width="1" style="33" customWidth="1"/>
    <col min="5" max="5" width="24" style="33" bestFit="1" customWidth="1"/>
    <col min="6" max="6" width="1" style="33" customWidth="1"/>
    <col min="7" max="7" width="19" style="33" bestFit="1" customWidth="1"/>
    <col min="8" max="8" width="1" style="33" customWidth="1"/>
    <col min="9" max="9" width="20.140625" style="33" bestFit="1" customWidth="1"/>
    <col min="10" max="10" width="1" style="33" customWidth="1"/>
    <col min="11" max="11" width="13.28515625" style="33" customWidth="1"/>
    <col min="12" max="12" width="1" style="33" customWidth="1"/>
    <col min="13" max="13" width="24" style="33" bestFit="1" customWidth="1"/>
    <col min="14" max="14" width="1" style="33" customWidth="1"/>
    <col min="15" max="15" width="20.5703125" style="33" bestFit="1" customWidth="1"/>
    <col min="16" max="16" width="1" style="33" customWidth="1"/>
    <col min="17" max="17" width="20.5703125" style="33" bestFit="1" customWidth="1"/>
    <col min="18" max="18" width="1" style="33" customWidth="1"/>
    <col min="19" max="19" width="9.140625" style="33" customWidth="1"/>
    <col min="20" max="16384" width="9.140625" style="33"/>
  </cols>
  <sheetData>
    <row r="2" spans="1:18" ht="30" x14ac:dyDescent="0.65">
      <c r="A2" s="131" t="s">
        <v>67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8" ht="30" x14ac:dyDescent="0.65">
      <c r="A3" s="131" t="str">
        <f>'سرمایه‌گذاری در سهام '!A3:U3</f>
        <v>صورت وضعیت درآمدها</v>
      </c>
      <c r="B3" s="131"/>
      <c r="C3" s="131" t="s">
        <v>29</v>
      </c>
      <c r="D3" s="131" t="s">
        <v>29</v>
      </c>
      <c r="E3" s="131" t="s">
        <v>29</v>
      </c>
      <c r="F3" s="131" t="s">
        <v>29</v>
      </c>
      <c r="G3" s="131" t="s">
        <v>29</v>
      </c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8" ht="30" x14ac:dyDescent="0.65">
      <c r="A4" s="131" t="str">
        <f>'سرمایه‌گذاری در سهام '!A4:U4</f>
        <v>برای ماه منتهی به 1400/01/31</v>
      </c>
      <c r="B4" s="131"/>
      <c r="C4" s="131">
        <f>'سرمایه‌گذاری در سهام '!A4:U4</f>
        <v>0</v>
      </c>
      <c r="D4" s="131" t="s">
        <v>60</v>
      </c>
      <c r="E4" s="131" t="s">
        <v>60</v>
      </c>
      <c r="F4" s="131" t="s">
        <v>60</v>
      </c>
      <c r="G4" s="131" t="s">
        <v>60</v>
      </c>
      <c r="H4" s="131"/>
      <c r="I4" s="131"/>
      <c r="J4" s="131"/>
      <c r="K4" s="131"/>
      <c r="L4" s="131"/>
      <c r="M4" s="131"/>
      <c r="N4" s="131"/>
      <c r="O4" s="131"/>
      <c r="P4" s="131"/>
      <c r="Q4" s="131"/>
    </row>
    <row r="5" spans="1:18" ht="30" x14ac:dyDescent="0.65"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8" ht="32.25" x14ac:dyDescent="0.65">
      <c r="A6" s="132" t="s">
        <v>82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</row>
    <row r="7" spans="1:18" ht="32.25" x14ac:dyDescent="0.6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18" ht="30" x14ac:dyDescent="0.65">
      <c r="A8" s="131" t="s">
        <v>33</v>
      </c>
      <c r="C8" s="131" t="s">
        <v>139</v>
      </c>
      <c r="D8" s="131" t="s">
        <v>31</v>
      </c>
      <c r="E8" s="131" t="s">
        <v>31</v>
      </c>
      <c r="F8" s="131" t="s">
        <v>31</v>
      </c>
      <c r="G8" s="131" t="s">
        <v>31</v>
      </c>
      <c r="H8" s="131" t="s">
        <v>31</v>
      </c>
      <c r="I8" s="131" t="s">
        <v>31</v>
      </c>
      <c r="K8" s="131" t="s">
        <v>140</v>
      </c>
      <c r="L8" s="131" t="s">
        <v>32</v>
      </c>
      <c r="M8" s="131" t="s">
        <v>32</v>
      </c>
      <c r="N8" s="131" t="s">
        <v>32</v>
      </c>
      <c r="O8" s="131" t="s">
        <v>32</v>
      </c>
      <c r="P8" s="131" t="s">
        <v>32</v>
      </c>
      <c r="Q8" s="131" t="s">
        <v>32</v>
      </c>
    </row>
    <row r="9" spans="1:18" ht="90.75" thickBot="1" x14ac:dyDescent="0.7">
      <c r="A9" s="131" t="s">
        <v>33</v>
      </c>
      <c r="C9" s="36" t="s">
        <v>61</v>
      </c>
      <c r="D9" s="37"/>
      <c r="E9" s="36" t="s">
        <v>50</v>
      </c>
      <c r="F9" s="37"/>
      <c r="G9" s="36" t="s">
        <v>51</v>
      </c>
      <c r="H9" s="37"/>
      <c r="I9" s="36" t="s">
        <v>62</v>
      </c>
      <c r="J9" s="37"/>
      <c r="K9" s="36" t="s">
        <v>61</v>
      </c>
      <c r="L9" s="37"/>
      <c r="M9" s="36" t="s">
        <v>50</v>
      </c>
      <c r="N9" s="37"/>
      <c r="O9" s="36" t="s">
        <v>51</v>
      </c>
      <c r="P9" s="37"/>
      <c r="Q9" s="36" t="s">
        <v>62</v>
      </c>
    </row>
    <row r="10" spans="1:18" ht="36" customHeight="1" x14ac:dyDescent="0.75">
      <c r="A10" s="10"/>
      <c r="B10" s="7"/>
      <c r="C10" s="15">
        <v>0</v>
      </c>
      <c r="D10" s="7"/>
      <c r="E10" s="15">
        <v>0</v>
      </c>
      <c r="F10" s="7"/>
      <c r="G10" s="15">
        <v>0</v>
      </c>
      <c r="H10" s="7"/>
      <c r="I10" s="15">
        <v>0</v>
      </c>
      <c r="J10" s="7"/>
      <c r="K10" s="15">
        <v>0</v>
      </c>
      <c r="L10" s="7"/>
      <c r="M10" s="15">
        <v>0</v>
      </c>
      <c r="N10" s="7"/>
      <c r="O10" s="15">
        <v>0</v>
      </c>
      <c r="P10" s="7"/>
      <c r="Q10" s="15">
        <v>0</v>
      </c>
    </row>
    <row r="11" spans="1:18" ht="28.5" thickBot="1" x14ac:dyDescent="0.7">
      <c r="E11" s="38">
        <f t="shared" ref="E11:R11" si="0">SUM(E10:E10)</f>
        <v>0</v>
      </c>
      <c r="F11" s="38">
        <f t="shared" si="0"/>
        <v>0</v>
      </c>
      <c r="G11" s="38">
        <f t="shared" si="0"/>
        <v>0</v>
      </c>
      <c r="H11" s="38">
        <f t="shared" si="0"/>
        <v>0</v>
      </c>
      <c r="I11" s="38">
        <f t="shared" si="0"/>
        <v>0</v>
      </c>
      <c r="J11" s="38">
        <f t="shared" si="0"/>
        <v>0</v>
      </c>
      <c r="K11" s="38">
        <f t="shared" si="0"/>
        <v>0</v>
      </c>
      <c r="L11" s="38">
        <f t="shared" si="0"/>
        <v>0</v>
      </c>
      <c r="M11" s="38">
        <f t="shared" si="0"/>
        <v>0</v>
      </c>
      <c r="N11" s="38">
        <f t="shared" si="0"/>
        <v>0</v>
      </c>
      <c r="O11" s="38">
        <f t="shared" si="0"/>
        <v>0</v>
      </c>
      <c r="P11" s="38">
        <f t="shared" si="0"/>
        <v>0</v>
      </c>
      <c r="Q11" s="38">
        <f t="shared" si="0"/>
        <v>0</v>
      </c>
      <c r="R11" s="38">
        <f t="shared" si="0"/>
        <v>0</v>
      </c>
    </row>
    <row r="12" spans="1:18" ht="28.5" thickTop="1" x14ac:dyDescent="0.65"/>
    <row r="13" spans="1:18" x14ac:dyDescent="0.65">
      <c r="M13" s="52"/>
    </row>
    <row r="14" spans="1:18" x14ac:dyDescent="0.65">
      <c r="M14" s="52"/>
    </row>
    <row r="15" spans="1:18" x14ac:dyDescent="0.65">
      <c r="M15" s="52"/>
    </row>
    <row r="16" spans="1:18" x14ac:dyDescent="0.65">
      <c r="M16" s="52"/>
    </row>
    <row r="17" spans="13:13" x14ac:dyDescent="0.65">
      <c r="M17" s="52"/>
    </row>
    <row r="18" spans="13:13" x14ac:dyDescent="0.65">
      <c r="M18" s="52"/>
    </row>
    <row r="19" spans="13:13" x14ac:dyDescent="0.65">
      <c r="M19" s="52"/>
    </row>
    <row r="20" spans="13:13" x14ac:dyDescent="0.65">
      <c r="M20" s="52"/>
    </row>
    <row r="21" spans="13:13" x14ac:dyDescent="0.65">
      <c r="M21" s="52"/>
    </row>
    <row r="22" spans="13:13" x14ac:dyDescent="0.65">
      <c r="M22" s="52"/>
    </row>
    <row r="23" spans="13:13" x14ac:dyDescent="0.65">
      <c r="M23" s="52"/>
    </row>
    <row r="24" spans="13:13" x14ac:dyDescent="0.65">
      <c r="M24" s="52"/>
    </row>
    <row r="25" spans="13:13" x14ac:dyDescent="0.65">
      <c r="M25" s="52"/>
    </row>
    <row r="26" spans="13:13" x14ac:dyDescent="0.65">
      <c r="M26" s="52"/>
    </row>
    <row r="27" spans="13:13" x14ac:dyDescent="0.65">
      <c r="M27" s="52"/>
    </row>
    <row r="28" spans="13:13" x14ac:dyDescent="0.65">
      <c r="M28" s="52"/>
    </row>
    <row r="29" spans="13:13" x14ac:dyDescent="0.65">
      <c r="M29" s="52"/>
    </row>
    <row r="30" spans="13:13" x14ac:dyDescent="0.65">
      <c r="M30" s="52"/>
    </row>
    <row r="31" spans="13:13" x14ac:dyDescent="0.65">
      <c r="M31" s="52"/>
    </row>
    <row r="32" spans="13:13" x14ac:dyDescent="0.65">
      <c r="M32" s="52"/>
    </row>
    <row r="33" spans="13:13" x14ac:dyDescent="0.65">
      <c r="M33" s="52"/>
    </row>
    <row r="34" spans="13:13" x14ac:dyDescent="0.65">
      <c r="M34" s="52"/>
    </row>
    <row r="35" spans="13:13" x14ac:dyDescent="0.65">
      <c r="M35" s="52"/>
    </row>
    <row r="36" spans="13:13" x14ac:dyDescent="0.65">
      <c r="M36" s="52"/>
    </row>
    <row r="37" spans="13:13" x14ac:dyDescent="0.65">
      <c r="M37" s="52"/>
    </row>
    <row r="38" spans="13:13" x14ac:dyDescent="0.65">
      <c r="M38" s="52"/>
    </row>
    <row r="39" spans="13:13" x14ac:dyDescent="0.65">
      <c r="M39" s="52"/>
    </row>
    <row r="40" spans="13:13" x14ac:dyDescent="0.65">
      <c r="M40" s="52"/>
    </row>
    <row r="41" spans="13:13" x14ac:dyDescent="0.65">
      <c r="M41" s="52"/>
    </row>
    <row r="42" spans="13:13" x14ac:dyDescent="0.65">
      <c r="M42" s="52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39"/>
  <sheetViews>
    <sheetView rightToLeft="1" view="pageBreakPreview" zoomScaleNormal="100" zoomScaleSheetLayoutView="100" workbookViewId="0">
      <selection activeCell="I14" sqref="I14"/>
    </sheetView>
  </sheetViews>
  <sheetFormatPr defaultColWidth="9.140625" defaultRowHeight="22.5" x14ac:dyDescent="0.55000000000000004"/>
  <cols>
    <col min="1" max="1" width="26.140625" style="1" bestFit="1" customWidth="1"/>
    <col min="2" max="2" width="1" style="1" customWidth="1"/>
    <col min="3" max="3" width="31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10" style="1" customWidth="1"/>
    <col min="8" max="8" width="1" style="1" customWidth="1"/>
    <col min="9" max="9" width="32.5703125" style="1" bestFit="1" customWidth="1"/>
    <col min="10" max="10" width="1" style="1" customWidth="1"/>
    <col min="11" max="11" width="10.28515625" style="1" customWidth="1"/>
    <col min="12" max="12" width="1" style="1" customWidth="1"/>
    <col min="13" max="13" width="9.140625" style="1" customWidth="1"/>
    <col min="14" max="16384" width="9.140625" style="1"/>
  </cols>
  <sheetData>
    <row r="2" spans="1:13" ht="24" x14ac:dyDescent="0.55000000000000004">
      <c r="A2" s="133" t="s">
        <v>67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24" x14ac:dyDescent="0.55000000000000004">
      <c r="A3" s="133" t="str">
        <f>'سرمایه‌گذاری در اوراق بهادار '!A3:Q3</f>
        <v>صورت وضعیت درآمدها</v>
      </c>
      <c r="B3" s="133" t="s">
        <v>29</v>
      </c>
      <c r="C3" s="133" t="s">
        <v>29</v>
      </c>
      <c r="D3" s="133" t="s">
        <v>29</v>
      </c>
      <c r="E3" s="133" t="s">
        <v>29</v>
      </c>
      <c r="F3" s="133" t="s">
        <v>29</v>
      </c>
      <c r="G3" s="133"/>
      <c r="H3" s="133"/>
      <c r="I3" s="133"/>
      <c r="J3" s="133"/>
      <c r="K3" s="133"/>
      <c r="L3" s="133"/>
      <c r="M3" s="133"/>
    </row>
    <row r="4" spans="1:13" ht="24" x14ac:dyDescent="0.55000000000000004">
      <c r="A4" s="133" t="str">
        <f>'سرمایه‌گذاری در اوراق بهادار '!A4:Q4</f>
        <v>برای ماه منتهی به 1400/01/31</v>
      </c>
      <c r="B4" s="133" t="s">
        <v>103</v>
      </c>
      <c r="C4" s="133" t="s">
        <v>2</v>
      </c>
      <c r="D4" s="133" t="s">
        <v>2</v>
      </c>
      <c r="E4" s="133" t="s">
        <v>2</v>
      </c>
      <c r="F4" s="133" t="s">
        <v>2</v>
      </c>
      <c r="G4" s="133"/>
      <c r="H4" s="133"/>
      <c r="I4" s="133"/>
      <c r="J4" s="133"/>
      <c r="K4" s="133"/>
      <c r="L4" s="133"/>
      <c r="M4" s="133"/>
    </row>
    <row r="5" spans="1:13" ht="24" x14ac:dyDescent="0.55000000000000004">
      <c r="B5" s="45"/>
      <c r="C5" s="45"/>
      <c r="D5" s="45"/>
      <c r="E5" s="45"/>
      <c r="F5" s="45"/>
      <c r="G5" s="45"/>
      <c r="H5" s="45"/>
      <c r="I5" s="45"/>
    </row>
    <row r="6" spans="1:13" ht="28.5" x14ac:dyDescent="0.55000000000000004">
      <c r="A6" s="116" t="s">
        <v>81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3" ht="28.5" x14ac:dyDescent="0.55000000000000004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3" ht="24.75" thickBot="1" x14ac:dyDescent="0.6">
      <c r="A8" s="134" t="s">
        <v>53</v>
      </c>
      <c r="B8" s="134" t="s">
        <v>53</v>
      </c>
      <c r="C8" s="134" t="s">
        <v>53</v>
      </c>
      <c r="E8" s="134" t="s">
        <v>139</v>
      </c>
      <c r="F8" s="134" t="s">
        <v>31</v>
      </c>
      <c r="G8" s="134" t="s">
        <v>31</v>
      </c>
      <c r="I8" s="134" t="s">
        <v>140</v>
      </c>
      <c r="J8" s="134" t="s">
        <v>32</v>
      </c>
      <c r="K8" s="134" t="s">
        <v>32</v>
      </c>
    </row>
    <row r="9" spans="1:13" ht="48" thickBot="1" x14ac:dyDescent="0.6">
      <c r="A9" s="5" t="s">
        <v>54</v>
      </c>
      <c r="C9" s="5" t="s">
        <v>19</v>
      </c>
      <c r="E9" s="5" t="s">
        <v>55</v>
      </c>
      <c r="G9" s="84" t="s">
        <v>56</v>
      </c>
      <c r="I9" s="5" t="s">
        <v>55</v>
      </c>
      <c r="K9" s="84" t="s">
        <v>56</v>
      </c>
    </row>
    <row r="10" spans="1:13" ht="24.75" x14ac:dyDescent="0.6">
      <c r="A10" s="88" t="s">
        <v>26</v>
      </c>
      <c r="B10" s="88"/>
      <c r="C10" s="88" t="s">
        <v>27</v>
      </c>
      <c r="D10" s="88"/>
      <c r="E10" s="88">
        <v>3456744</v>
      </c>
      <c r="F10" s="24"/>
      <c r="G10" s="24" t="s">
        <v>38</v>
      </c>
      <c r="H10" s="24"/>
      <c r="I10" s="88">
        <v>3456744</v>
      </c>
      <c r="J10" s="24"/>
      <c r="K10" s="24" t="s">
        <v>38</v>
      </c>
    </row>
    <row r="11" spans="1:13" ht="24.75" x14ac:dyDescent="0.6">
      <c r="A11" s="88" t="s">
        <v>63</v>
      </c>
      <c r="B11" s="88"/>
      <c r="C11" s="88" t="s">
        <v>64</v>
      </c>
      <c r="D11" s="88"/>
      <c r="E11" s="88">
        <v>212492711</v>
      </c>
      <c r="F11" s="24"/>
      <c r="G11" s="24" t="s">
        <v>38</v>
      </c>
      <c r="H11" s="24"/>
      <c r="I11" s="88">
        <v>212492711</v>
      </c>
      <c r="J11" s="24"/>
      <c r="K11" s="24" t="s">
        <v>38</v>
      </c>
    </row>
    <row r="12" spans="1:13" ht="24.75" x14ac:dyDescent="0.6">
      <c r="A12" s="88" t="s">
        <v>63</v>
      </c>
      <c r="B12" s="88"/>
      <c r="C12" s="88" t="s">
        <v>98</v>
      </c>
      <c r="D12" s="88"/>
      <c r="E12" s="88">
        <v>145232876</v>
      </c>
      <c r="F12" s="24"/>
      <c r="G12" s="24" t="s">
        <v>38</v>
      </c>
      <c r="H12" s="24"/>
      <c r="I12" s="88">
        <v>145232876</v>
      </c>
      <c r="J12" s="24"/>
      <c r="K12" s="24" t="s">
        <v>38</v>
      </c>
    </row>
    <row r="13" spans="1:13" ht="36.75" customHeight="1" thickBot="1" x14ac:dyDescent="0.65">
      <c r="E13" s="57">
        <f>SUM(E10:E12)</f>
        <v>361182331</v>
      </c>
      <c r="F13" s="57">
        <f t="shared" ref="F13:L13" si="0">SUM(F10:F12)</f>
        <v>0</v>
      </c>
      <c r="G13" s="57">
        <f>SUM(G10:G12)</f>
        <v>0</v>
      </c>
      <c r="H13" s="57">
        <f t="shared" si="0"/>
        <v>0</v>
      </c>
      <c r="I13" s="57">
        <f>SUM(I10:I12)</f>
        <v>361182331</v>
      </c>
      <c r="J13" s="57">
        <f t="shared" si="0"/>
        <v>0</v>
      </c>
      <c r="K13" s="57">
        <f>SUM(K10:K12)</f>
        <v>0</v>
      </c>
      <c r="L13" s="6">
        <f t="shared" si="0"/>
        <v>0</v>
      </c>
      <c r="M13" s="51"/>
    </row>
    <row r="14" spans="1:13" ht="23.25" thickTop="1" x14ac:dyDescent="0.55000000000000004">
      <c r="M14" s="51"/>
    </row>
    <row r="15" spans="1:13" x14ac:dyDescent="0.55000000000000004">
      <c r="M15" s="51"/>
    </row>
    <row r="16" spans="1:13" x14ac:dyDescent="0.55000000000000004">
      <c r="M16" s="51"/>
    </row>
    <row r="17" spans="13:13" x14ac:dyDescent="0.55000000000000004">
      <c r="M17" s="51"/>
    </row>
    <row r="18" spans="13:13" x14ac:dyDescent="0.55000000000000004">
      <c r="M18" s="51"/>
    </row>
    <row r="19" spans="13:13" x14ac:dyDescent="0.55000000000000004">
      <c r="M19" s="51"/>
    </row>
    <row r="20" spans="13:13" x14ac:dyDescent="0.55000000000000004">
      <c r="M20" s="51"/>
    </row>
    <row r="21" spans="13:13" x14ac:dyDescent="0.55000000000000004">
      <c r="M21" s="51"/>
    </row>
    <row r="22" spans="13:13" x14ac:dyDescent="0.55000000000000004">
      <c r="M22" s="51"/>
    </row>
    <row r="23" spans="13:13" x14ac:dyDescent="0.55000000000000004">
      <c r="M23" s="51"/>
    </row>
    <row r="24" spans="13:13" x14ac:dyDescent="0.55000000000000004">
      <c r="M24" s="51"/>
    </row>
    <row r="25" spans="13:13" x14ac:dyDescent="0.55000000000000004">
      <c r="M25" s="51"/>
    </row>
    <row r="26" spans="13:13" x14ac:dyDescent="0.55000000000000004">
      <c r="M26" s="51"/>
    </row>
    <row r="27" spans="13:13" x14ac:dyDescent="0.55000000000000004">
      <c r="M27" s="51"/>
    </row>
    <row r="28" spans="13:13" x14ac:dyDescent="0.55000000000000004">
      <c r="M28" s="51"/>
    </row>
    <row r="29" spans="13:13" x14ac:dyDescent="0.55000000000000004">
      <c r="M29" s="51"/>
    </row>
    <row r="30" spans="13:13" x14ac:dyDescent="0.55000000000000004">
      <c r="M30" s="51"/>
    </row>
    <row r="31" spans="13:13" x14ac:dyDescent="0.55000000000000004">
      <c r="M31" s="51"/>
    </row>
    <row r="32" spans="13:13" x14ac:dyDescent="0.55000000000000004">
      <c r="M32" s="51"/>
    </row>
    <row r="33" spans="13:13" x14ac:dyDescent="0.55000000000000004">
      <c r="M33" s="51"/>
    </row>
    <row r="34" spans="13:13" x14ac:dyDescent="0.55000000000000004">
      <c r="M34" s="51"/>
    </row>
    <row r="35" spans="13:13" x14ac:dyDescent="0.55000000000000004">
      <c r="M35" s="51"/>
    </row>
    <row r="36" spans="13:13" x14ac:dyDescent="0.55000000000000004">
      <c r="M36" s="51"/>
    </row>
    <row r="37" spans="13:13" x14ac:dyDescent="0.55000000000000004">
      <c r="M37" s="51"/>
    </row>
    <row r="38" spans="13:13" x14ac:dyDescent="0.55000000000000004">
      <c r="M38" s="51"/>
    </row>
    <row r="39" spans="13:13" x14ac:dyDescent="0.55000000000000004">
      <c r="M39" s="51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3"/>
  <sheetViews>
    <sheetView rightToLeft="1" tabSelected="1" view="pageBreakPreview" zoomScaleNormal="100" zoomScaleSheetLayoutView="100" workbookViewId="0">
      <selection activeCell="E13" sqref="E13"/>
    </sheetView>
  </sheetViews>
  <sheetFormatPr defaultColWidth="12.140625" defaultRowHeight="22.5" x14ac:dyDescent="0.55000000000000004"/>
  <cols>
    <col min="1" max="1" width="42.42578125" style="1" bestFit="1" customWidth="1"/>
    <col min="2" max="2" width="2.5703125" style="1" customWidth="1"/>
    <col min="3" max="3" width="18.5703125" style="1" bestFit="1" customWidth="1"/>
    <col min="4" max="4" width="0.7109375" style="1" customWidth="1"/>
    <col min="5" max="5" width="19.85546875" style="1" customWidth="1"/>
    <col min="6" max="16384" width="12.140625" style="1"/>
  </cols>
  <sheetData>
    <row r="2" spans="1:13" ht="24" x14ac:dyDescent="0.55000000000000004">
      <c r="A2" s="133" t="s">
        <v>67</v>
      </c>
      <c r="B2" s="133"/>
      <c r="C2" s="133"/>
      <c r="D2" s="133"/>
      <c r="E2" s="133"/>
    </row>
    <row r="3" spans="1:13" ht="24" x14ac:dyDescent="0.55000000000000004">
      <c r="A3" s="133" t="s">
        <v>29</v>
      </c>
      <c r="B3" s="133" t="s">
        <v>29</v>
      </c>
      <c r="C3" s="133" t="s">
        <v>29</v>
      </c>
      <c r="D3" s="133" t="s">
        <v>29</v>
      </c>
      <c r="E3" s="133"/>
    </row>
    <row r="4" spans="1:13" ht="24" x14ac:dyDescent="0.55000000000000004">
      <c r="A4" s="133" t="str">
        <f>'درآمد سپرده بانکی '!A4:M4</f>
        <v>برای ماه منتهی به 1400/01/31</v>
      </c>
      <c r="B4" s="133" t="s">
        <v>2</v>
      </c>
      <c r="C4" s="133" t="s">
        <v>2</v>
      </c>
      <c r="D4" s="133" t="s">
        <v>2</v>
      </c>
      <c r="E4" s="133"/>
    </row>
    <row r="5" spans="1:13" ht="24" x14ac:dyDescent="0.55000000000000004">
      <c r="A5" s="45"/>
      <c r="B5" s="45"/>
      <c r="C5" s="45"/>
      <c r="D5" s="45"/>
      <c r="E5" s="45"/>
    </row>
    <row r="6" spans="1:13" ht="28.5" x14ac:dyDescent="0.55000000000000004">
      <c r="A6" s="116" t="s">
        <v>83</v>
      </c>
      <c r="B6" s="116"/>
      <c r="C6" s="116"/>
      <c r="D6" s="116"/>
      <c r="E6" s="116"/>
    </row>
    <row r="7" spans="1:13" ht="28.5" x14ac:dyDescent="0.55000000000000004">
      <c r="A7" s="48"/>
      <c r="B7" s="48"/>
      <c r="C7" s="48"/>
      <c r="D7" s="48"/>
      <c r="E7" s="48"/>
    </row>
    <row r="8" spans="1:13" ht="48.75" thickBot="1" x14ac:dyDescent="0.6">
      <c r="A8" s="135" t="s">
        <v>57</v>
      </c>
      <c r="C8" s="3" t="s">
        <v>139</v>
      </c>
      <c r="E8" s="87" t="s">
        <v>140</v>
      </c>
    </row>
    <row r="9" spans="1:13" ht="24.75" thickBot="1" x14ac:dyDescent="0.6">
      <c r="A9" s="134" t="s">
        <v>57</v>
      </c>
      <c r="C9" s="3" t="s">
        <v>22</v>
      </c>
      <c r="E9" s="3" t="s">
        <v>22</v>
      </c>
    </row>
    <row r="10" spans="1:13" x14ac:dyDescent="0.55000000000000004">
      <c r="A10" s="100" t="s">
        <v>66</v>
      </c>
      <c r="B10" s="100"/>
      <c r="C10" s="100">
        <v>332039084</v>
      </c>
      <c r="E10" s="100">
        <v>332039084</v>
      </c>
    </row>
    <row r="11" spans="1:13" x14ac:dyDescent="0.55000000000000004">
      <c r="A11" s="100" t="s">
        <v>159</v>
      </c>
      <c r="B11" s="100"/>
      <c r="C11" s="100">
        <v>2424</v>
      </c>
      <c r="E11" s="100">
        <v>2424</v>
      </c>
    </row>
    <row r="12" spans="1:13" x14ac:dyDescent="0.55000000000000004">
      <c r="A12" s="100" t="s">
        <v>160</v>
      </c>
      <c r="B12" s="100"/>
      <c r="C12" s="100">
        <v>12796294</v>
      </c>
      <c r="E12" s="100">
        <v>12796294</v>
      </c>
    </row>
    <row r="13" spans="1:13" ht="24.75" thickBot="1" x14ac:dyDescent="0.65">
      <c r="A13" s="2" t="s">
        <v>38</v>
      </c>
      <c r="C13" s="6">
        <f>SUM(C10:C12)</f>
        <v>344837802</v>
      </c>
      <c r="E13" s="4">
        <f>SUM(E10:E12)</f>
        <v>344837802</v>
      </c>
    </row>
    <row r="14" spans="1:13" ht="23.25" thickTop="1" x14ac:dyDescent="0.55000000000000004">
      <c r="M14" s="51"/>
    </row>
    <row r="15" spans="1:13" x14ac:dyDescent="0.55000000000000004">
      <c r="M15" s="51"/>
    </row>
    <row r="16" spans="1:13" x14ac:dyDescent="0.55000000000000004">
      <c r="M16" s="51"/>
    </row>
    <row r="17" spans="13:13" x14ac:dyDescent="0.55000000000000004">
      <c r="M17" s="51"/>
    </row>
    <row r="18" spans="13:13" x14ac:dyDescent="0.55000000000000004">
      <c r="M18" s="51"/>
    </row>
    <row r="19" spans="13:13" x14ac:dyDescent="0.55000000000000004">
      <c r="M19" s="51"/>
    </row>
    <row r="20" spans="13:13" x14ac:dyDescent="0.55000000000000004">
      <c r="M20" s="51"/>
    </row>
    <row r="21" spans="13:13" x14ac:dyDescent="0.55000000000000004">
      <c r="M21" s="51"/>
    </row>
    <row r="22" spans="13:13" x14ac:dyDescent="0.55000000000000004">
      <c r="M22" s="51"/>
    </row>
    <row r="23" spans="13:13" x14ac:dyDescent="0.55000000000000004">
      <c r="M23" s="51"/>
    </row>
    <row r="24" spans="13:13" x14ac:dyDescent="0.55000000000000004">
      <c r="M24" s="51"/>
    </row>
    <row r="25" spans="13:13" x14ac:dyDescent="0.55000000000000004">
      <c r="M25" s="51"/>
    </row>
    <row r="26" spans="13:13" x14ac:dyDescent="0.55000000000000004">
      <c r="M26" s="51"/>
    </row>
    <row r="27" spans="13:13" x14ac:dyDescent="0.55000000000000004">
      <c r="M27" s="51"/>
    </row>
    <row r="28" spans="13:13" x14ac:dyDescent="0.55000000000000004">
      <c r="M28" s="51"/>
    </row>
    <row r="29" spans="13:13" x14ac:dyDescent="0.55000000000000004">
      <c r="M29" s="51"/>
    </row>
    <row r="30" spans="13:13" x14ac:dyDescent="0.55000000000000004">
      <c r="M30" s="51"/>
    </row>
    <row r="31" spans="13:13" x14ac:dyDescent="0.55000000000000004">
      <c r="M31" s="51"/>
    </row>
    <row r="32" spans="13:13" x14ac:dyDescent="0.55000000000000004">
      <c r="M32" s="51"/>
    </row>
    <row r="33" spans="13:13" x14ac:dyDescent="0.55000000000000004">
      <c r="M33" s="51"/>
    </row>
    <row r="34" spans="13:13" x14ac:dyDescent="0.55000000000000004">
      <c r="M34" s="51"/>
    </row>
    <row r="35" spans="13:13" x14ac:dyDescent="0.55000000000000004">
      <c r="M35" s="51"/>
    </row>
    <row r="36" spans="13:13" x14ac:dyDescent="0.55000000000000004">
      <c r="M36" s="51"/>
    </row>
    <row r="37" spans="13:13" x14ac:dyDescent="0.55000000000000004">
      <c r="M37" s="51"/>
    </row>
    <row r="38" spans="13:13" x14ac:dyDescent="0.55000000000000004">
      <c r="M38" s="51"/>
    </row>
    <row r="39" spans="13:13" x14ac:dyDescent="0.55000000000000004">
      <c r="M39" s="51"/>
    </row>
    <row r="40" spans="13:13" x14ac:dyDescent="0.55000000000000004">
      <c r="M40" s="51"/>
    </row>
    <row r="41" spans="13:13" x14ac:dyDescent="0.55000000000000004">
      <c r="M41" s="51"/>
    </row>
    <row r="42" spans="13:13" x14ac:dyDescent="0.55000000000000004">
      <c r="M42" s="51"/>
    </row>
    <row r="43" spans="13:13" x14ac:dyDescent="0.55000000000000004">
      <c r="M43" s="51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36"/>
  <sheetViews>
    <sheetView rightToLeft="1" view="pageBreakPreview" topLeftCell="A16" zoomScale="50" zoomScaleNormal="60" zoomScaleSheetLayoutView="50" workbookViewId="0">
      <selection activeCell="U32" sqref="U32"/>
    </sheetView>
  </sheetViews>
  <sheetFormatPr defaultColWidth="9.140625" defaultRowHeight="31.5" x14ac:dyDescent="0.75"/>
  <cols>
    <col min="1" max="1" width="49.140625" style="66" customWidth="1"/>
    <col min="2" max="2" width="1" style="66" customWidth="1"/>
    <col min="3" max="3" width="20.5703125" style="66" customWidth="1"/>
    <col min="4" max="4" width="1" style="66" customWidth="1"/>
    <col min="5" max="5" width="29.85546875" style="66" bestFit="1" customWidth="1"/>
    <col min="6" max="6" width="0.7109375" style="66" customWidth="1"/>
    <col min="7" max="7" width="30" style="66" bestFit="1" customWidth="1"/>
    <col min="8" max="8" width="1.140625" style="66" customWidth="1"/>
    <col min="9" max="9" width="18.5703125" style="66" bestFit="1" customWidth="1"/>
    <col min="10" max="10" width="0.5703125" style="66" customWidth="1"/>
    <col min="11" max="11" width="33.42578125" style="66" customWidth="1"/>
    <col min="12" max="12" width="0.7109375" style="66" customWidth="1"/>
    <col min="13" max="13" width="20.85546875" style="66" bestFit="1" customWidth="1"/>
    <col min="14" max="14" width="0.85546875" style="66" customWidth="1"/>
    <col min="15" max="15" width="29.85546875" style="66" bestFit="1" customWidth="1"/>
    <col min="16" max="16" width="1" style="66" customWidth="1"/>
    <col min="17" max="17" width="20.5703125" style="66" bestFit="1" customWidth="1"/>
    <col min="18" max="18" width="1" style="66" customWidth="1"/>
    <col min="19" max="19" width="18.140625" style="66" bestFit="1" customWidth="1"/>
    <col min="20" max="20" width="1" style="66" customWidth="1"/>
    <col min="21" max="21" width="33" style="66" customWidth="1"/>
    <col min="22" max="22" width="0.85546875" style="66" customWidth="1"/>
    <col min="23" max="23" width="32.7109375" style="66" customWidth="1"/>
    <col min="24" max="24" width="1" style="66" customWidth="1"/>
    <col min="25" max="25" width="19.5703125" style="66" customWidth="1"/>
    <col min="26" max="26" width="1" style="66" customWidth="1"/>
    <col min="27" max="16384" width="9.140625" style="66"/>
  </cols>
  <sheetData>
    <row r="2" spans="1:25" ht="47.25" customHeight="1" x14ac:dyDescent="1">
      <c r="A2" s="111" t="s">
        <v>67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25" ht="47.25" customHeight="1" x14ac:dyDescent="1">
      <c r="A3" s="111" t="s">
        <v>96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5" ht="47.25" customHeight="1" x14ac:dyDescent="1">
      <c r="A4" s="111" t="s">
        <v>114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</row>
    <row r="5" spans="1:25" ht="47.25" customHeight="1" x14ac:dyDescent="0.8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25" s="68" customFormat="1" ht="47.25" customHeight="1" x14ac:dyDescent="0.75">
      <c r="A6" s="46" t="s">
        <v>68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</row>
    <row r="7" spans="1:25" s="68" customFormat="1" ht="47.25" customHeight="1" x14ac:dyDescent="0.75">
      <c r="A7" s="46" t="s">
        <v>69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5" x14ac:dyDescent="0.75">
      <c r="C8" s="69"/>
      <c r="D8" s="69"/>
      <c r="E8" s="69"/>
      <c r="F8" s="69"/>
      <c r="G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</row>
    <row r="9" spans="1:25" ht="40.5" customHeight="1" x14ac:dyDescent="0.75">
      <c r="A9" s="109" t="s">
        <v>3</v>
      </c>
      <c r="C9" s="110" t="s">
        <v>111</v>
      </c>
      <c r="D9" s="110" t="s">
        <v>107</v>
      </c>
      <c r="E9" s="110" t="s">
        <v>107</v>
      </c>
      <c r="F9" s="110" t="s">
        <v>107</v>
      </c>
      <c r="G9" s="110" t="s">
        <v>107</v>
      </c>
      <c r="I9" s="110" t="s">
        <v>4</v>
      </c>
      <c r="J9" s="110" t="s">
        <v>4</v>
      </c>
      <c r="K9" s="110" t="s">
        <v>4</v>
      </c>
      <c r="L9" s="110" t="s">
        <v>4</v>
      </c>
      <c r="M9" s="110" t="s">
        <v>4</v>
      </c>
      <c r="N9" s="110" t="s">
        <v>4</v>
      </c>
      <c r="O9" s="110" t="s">
        <v>4</v>
      </c>
      <c r="Q9" s="110" t="s">
        <v>115</v>
      </c>
      <c r="R9" s="110" t="s">
        <v>108</v>
      </c>
      <c r="S9" s="110" t="s">
        <v>108</v>
      </c>
      <c r="T9" s="110" t="s">
        <v>108</v>
      </c>
      <c r="U9" s="110" t="s">
        <v>108</v>
      </c>
      <c r="V9" s="110" t="s">
        <v>108</v>
      </c>
      <c r="W9" s="110" t="s">
        <v>108</v>
      </c>
      <c r="X9" s="110" t="s">
        <v>108</v>
      </c>
      <c r="Y9" s="110" t="s">
        <v>108</v>
      </c>
    </row>
    <row r="10" spans="1:25" ht="33.75" customHeight="1" x14ac:dyDescent="0.75">
      <c r="A10" s="109" t="s">
        <v>3</v>
      </c>
      <c r="C10" s="109" t="s">
        <v>6</v>
      </c>
      <c r="E10" s="109" t="s">
        <v>7</v>
      </c>
      <c r="G10" s="109" t="s">
        <v>8</v>
      </c>
      <c r="I10" s="109" t="s">
        <v>9</v>
      </c>
      <c r="J10" s="109" t="s">
        <v>9</v>
      </c>
      <c r="K10" s="109" t="s">
        <v>9</v>
      </c>
      <c r="M10" s="109" t="s">
        <v>10</v>
      </c>
      <c r="N10" s="109" t="s">
        <v>10</v>
      </c>
      <c r="O10" s="109" t="s">
        <v>10</v>
      </c>
      <c r="Q10" s="109" t="s">
        <v>6</v>
      </c>
      <c r="S10" s="109" t="s">
        <v>11</v>
      </c>
      <c r="U10" s="109" t="s">
        <v>7</v>
      </c>
      <c r="W10" s="109" t="s">
        <v>8</v>
      </c>
      <c r="Y10" s="109" t="s">
        <v>12</v>
      </c>
    </row>
    <row r="11" spans="1:25" ht="33.75" customHeight="1" x14ac:dyDescent="0.75">
      <c r="A11" s="109" t="s">
        <v>3</v>
      </c>
      <c r="C11" s="109" t="s">
        <v>6</v>
      </c>
      <c r="E11" s="109" t="s">
        <v>7</v>
      </c>
      <c r="G11" s="109" t="s">
        <v>8</v>
      </c>
      <c r="I11" s="86" t="s">
        <v>6</v>
      </c>
      <c r="K11" s="86" t="s">
        <v>7</v>
      </c>
      <c r="M11" s="86" t="s">
        <v>6</v>
      </c>
      <c r="O11" s="86" t="s">
        <v>13</v>
      </c>
      <c r="Q11" s="109" t="s">
        <v>6</v>
      </c>
      <c r="S11" s="109" t="s">
        <v>11</v>
      </c>
      <c r="U11" s="109" t="s">
        <v>7</v>
      </c>
      <c r="W11" s="109" t="s">
        <v>8</v>
      </c>
      <c r="Y11" s="109" t="s">
        <v>12</v>
      </c>
    </row>
    <row r="12" spans="1:25" ht="41.25" customHeight="1" x14ac:dyDescent="0.75">
      <c r="A12" s="72" t="s">
        <v>109</v>
      </c>
      <c r="B12" s="72"/>
      <c r="C12" s="72">
        <v>6400000</v>
      </c>
      <c r="D12" s="72"/>
      <c r="E12" s="72">
        <v>66049802995</v>
      </c>
      <c r="F12" s="72"/>
      <c r="G12" s="72">
        <v>59802048000</v>
      </c>
      <c r="H12" s="72"/>
      <c r="I12" s="72">
        <v>800000</v>
      </c>
      <c r="J12" s="72"/>
      <c r="K12" s="72">
        <v>7028516342</v>
      </c>
      <c r="L12" s="72"/>
      <c r="M12" s="72">
        <v>0</v>
      </c>
      <c r="N12" s="72"/>
      <c r="O12" s="72">
        <v>0</v>
      </c>
      <c r="Q12" s="72">
        <v>7200000</v>
      </c>
      <c r="R12" s="72"/>
      <c r="S12" s="72">
        <v>8570</v>
      </c>
      <c r="T12" s="72"/>
      <c r="U12" s="72">
        <v>73078319337</v>
      </c>
      <c r="V12" s="72"/>
      <c r="W12" s="72">
        <v>61336861200</v>
      </c>
      <c r="X12" s="72"/>
      <c r="Y12" s="72" t="s">
        <v>116</v>
      </c>
    </row>
    <row r="13" spans="1:25" ht="41.25" customHeight="1" x14ac:dyDescent="0.75">
      <c r="A13" s="72" t="s">
        <v>93</v>
      </c>
      <c r="B13" s="72"/>
      <c r="C13" s="72">
        <v>50000000</v>
      </c>
      <c r="D13" s="72"/>
      <c r="E13" s="72">
        <v>198120427279</v>
      </c>
      <c r="F13" s="72"/>
      <c r="G13" s="72">
        <v>214217775000</v>
      </c>
      <c r="H13" s="72"/>
      <c r="I13" s="72">
        <v>0</v>
      </c>
      <c r="J13" s="72"/>
      <c r="K13" s="72">
        <v>0</v>
      </c>
      <c r="L13" s="72"/>
      <c r="M13" s="72">
        <v>0</v>
      </c>
      <c r="N13" s="72"/>
      <c r="O13" s="72">
        <v>0</v>
      </c>
      <c r="Q13" s="72">
        <v>50000000</v>
      </c>
      <c r="R13" s="72"/>
      <c r="S13" s="72">
        <v>4180</v>
      </c>
      <c r="T13" s="72"/>
      <c r="U13" s="72">
        <v>198120427279</v>
      </c>
      <c r="V13" s="72"/>
      <c r="W13" s="72">
        <v>207756450000</v>
      </c>
      <c r="X13" s="72"/>
      <c r="Y13" s="72" t="s">
        <v>117</v>
      </c>
    </row>
    <row r="14" spans="1:25" ht="41.25" customHeight="1" x14ac:dyDescent="0.75">
      <c r="A14" s="72" t="s">
        <v>84</v>
      </c>
      <c r="B14" s="72"/>
      <c r="C14" s="72">
        <v>1200000</v>
      </c>
      <c r="D14" s="72"/>
      <c r="E14" s="72">
        <v>121642524203</v>
      </c>
      <c r="F14" s="72"/>
      <c r="G14" s="72">
        <v>124582298400</v>
      </c>
      <c r="H14" s="72"/>
      <c r="I14" s="72">
        <v>0</v>
      </c>
      <c r="J14" s="72"/>
      <c r="K14" s="72">
        <v>0</v>
      </c>
      <c r="L14" s="72"/>
      <c r="M14" s="72">
        <v>0</v>
      </c>
      <c r="N14" s="72"/>
      <c r="O14" s="72">
        <v>0</v>
      </c>
      <c r="Q14" s="72">
        <v>1200000</v>
      </c>
      <c r="R14" s="72"/>
      <c r="S14" s="72">
        <v>95910</v>
      </c>
      <c r="T14" s="72"/>
      <c r="U14" s="72">
        <v>121642524203</v>
      </c>
      <c r="V14" s="72"/>
      <c r="W14" s="72">
        <v>114407202600</v>
      </c>
      <c r="X14" s="72"/>
      <c r="Y14" s="72" t="s">
        <v>118</v>
      </c>
    </row>
    <row r="15" spans="1:25" ht="41.25" customHeight="1" x14ac:dyDescent="0.75">
      <c r="A15" s="72" t="s">
        <v>85</v>
      </c>
      <c r="B15" s="72"/>
      <c r="C15" s="72">
        <v>3700000</v>
      </c>
      <c r="D15" s="72"/>
      <c r="E15" s="72">
        <v>103013169385</v>
      </c>
      <c r="F15" s="72"/>
      <c r="G15" s="72">
        <v>214573644900</v>
      </c>
      <c r="H15" s="72"/>
      <c r="I15" s="72">
        <v>0</v>
      </c>
      <c r="J15" s="72"/>
      <c r="K15" s="72">
        <v>0</v>
      </c>
      <c r="L15" s="72"/>
      <c r="M15" s="72">
        <v>0</v>
      </c>
      <c r="N15" s="72"/>
      <c r="O15" s="72">
        <v>0</v>
      </c>
      <c r="Q15" s="72">
        <v>3700000</v>
      </c>
      <c r="R15" s="72"/>
      <c r="S15" s="72">
        <v>55110</v>
      </c>
      <c r="T15" s="72"/>
      <c r="U15" s="72">
        <v>103013169385</v>
      </c>
      <c r="V15" s="72"/>
      <c r="W15" s="72">
        <v>202693753350</v>
      </c>
      <c r="X15" s="72"/>
      <c r="Y15" s="72" t="s">
        <v>119</v>
      </c>
    </row>
    <row r="16" spans="1:25" ht="41.25" customHeight="1" x14ac:dyDescent="0.75">
      <c r="A16" s="72" t="s">
        <v>94</v>
      </c>
      <c r="B16" s="72"/>
      <c r="C16" s="72">
        <v>1000000</v>
      </c>
      <c r="D16" s="72"/>
      <c r="E16" s="72">
        <v>51425688498</v>
      </c>
      <c r="F16" s="72"/>
      <c r="G16" s="72">
        <v>33011406450</v>
      </c>
      <c r="H16" s="72"/>
      <c r="I16" s="72">
        <v>0</v>
      </c>
      <c r="J16" s="72"/>
      <c r="K16" s="72">
        <v>0</v>
      </c>
      <c r="L16" s="72"/>
      <c r="M16" s="72">
        <v>0</v>
      </c>
      <c r="N16" s="72"/>
      <c r="O16" s="72">
        <v>0</v>
      </c>
      <c r="Q16" s="72">
        <v>1000000</v>
      </c>
      <c r="R16" s="72"/>
      <c r="S16" s="72">
        <v>32400</v>
      </c>
      <c r="T16" s="72"/>
      <c r="U16" s="72">
        <v>51425688498</v>
      </c>
      <c r="V16" s="72"/>
      <c r="W16" s="72">
        <v>32207220000</v>
      </c>
      <c r="X16" s="72"/>
      <c r="Y16" s="72" t="s">
        <v>120</v>
      </c>
    </row>
    <row r="17" spans="1:25" ht="41.25" customHeight="1" x14ac:dyDescent="0.75">
      <c r="A17" s="72" t="s">
        <v>86</v>
      </c>
      <c r="B17" s="72"/>
      <c r="C17" s="72">
        <v>3500000</v>
      </c>
      <c r="D17" s="72"/>
      <c r="E17" s="72">
        <v>73886161534</v>
      </c>
      <c r="F17" s="72"/>
      <c r="G17" s="72">
        <v>100930866750</v>
      </c>
      <c r="H17" s="72"/>
      <c r="I17" s="72">
        <v>0</v>
      </c>
      <c r="J17" s="72"/>
      <c r="K17" s="72">
        <v>0</v>
      </c>
      <c r="L17" s="72"/>
      <c r="M17" s="72">
        <v>0</v>
      </c>
      <c r="N17" s="72"/>
      <c r="O17" s="72">
        <v>0</v>
      </c>
      <c r="Q17" s="72">
        <v>3500000</v>
      </c>
      <c r="R17" s="72"/>
      <c r="S17" s="72">
        <v>28610</v>
      </c>
      <c r="T17" s="72"/>
      <c r="U17" s="72">
        <v>73886161534</v>
      </c>
      <c r="V17" s="72"/>
      <c r="W17" s="72">
        <v>99539196750</v>
      </c>
      <c r="X17" s="72"/>
      <c r="Y17" s="72" t="s">
        <v>121</v>
      </c>
    </row>
    <row r="18" spans="1:25" ht="41.25" customHeight="1" x14ac:dyDescent="0.75">
      <c r="A18" s="72" t="s">
        <v>104</v>
      </c>
      <c r="B18" s="72"/>
      <c r="C18" s="72">
        <v>757575</v>
      </c>
      <c r="D18" s="72"/>
      <c r="E18" s="72">
        <v>70937690093</v>
      </c>
      <c r="F18" s="72"/>
      <c r="G18" s="72">
        <v>56928132276.356201</v>
      </c>
      <c r="H18" s="72"/>
      <c r="I18" s="72">
        <v>0</v>
      </c>
      <c r="J18" s="72"/>
      <c r="K18" s="72">
        <v>0</v>
      </c>
      <c r="L18" s="72"/>
      <c r="M18" s="72">
        <v>-200000</v>
      </c>
      <c r="N18" s="72"/>
      <c r="O18" s="72">
        <v>13798606865</v>
      </c>
      <c r="Q18" s="72">
        <v>557575</v>
      </c>
      <c r="R18" s="72"/>
      <c r="S18" s="72">
        <v>69109</v>
      </c>
      <c r="T18" s="72"/>
      <c r="U18" s="72">
        <v>52210121181</v>
      </c>
      <c r="V18" s="72"/>
      <c r="W18" s="72">
        <v>38304176643.483704</v>
      </c>
      <c r="X18" s="72"/>
      <c r="Y18" s="72" t="s">
        <v>122</v>
      </c>
    </row>
    <row r="19" spans="1:25" ht="41.25" customHeight="1" x14ac:dyDescent="0.75">
      <c r="A19" s="72" t="s">
        <v>112</v>
      </c>
      <c r="B19" s="72"/>
      <c r="C19" s="72">
        <v>1331250</v>
      </c>
      <c r="D19" s="72"/>
      <c r="E19" s="72">
        <v>14244164376</v>
      </c>
      <c r="F19" s="72"/>
      <c r="G19" s="72">
        <v>14090807857.5</v>
      </c>
      <c r="H19" s="72"/>
      <c r="I19" s="72">
        <v>0</v>
      </c>
      <c r="J19" s="72"/>
      <c r="K19" s="72">
        <v>0</v>
      </c>
      <c r="L19" s="72"/>
      <c r="M19" s="72">
        <v>-750000</v>
      </c>
      <c r="N19" s="72"/>
      <c r="O19" s="72">
        <v>8414724544</v>
      </c>
      <c r="Q19" s="72">
        <v>581250</v>
      </c>
      <c r="R19" s="72"/>
      <c r="S19" s="72">
        <v>11800</v>
      </c>
      <c r="T19" s="72"/>
      <c r="U19" s="72">
        <v>6219283029</v>
      </c>
      <c r="V19" s="72"/>
      <c r="W19" s="72">
        <v>6817940437.5</v>
      </c>
      <c r="X19" s="72"/>
      <c r="Y19" s="72" t="s">
        <v>123</v>
      </c>
    </row>
    <row r="20" spans="1:25" ht="41.25" customHeight="1" x14ac:dyDescent="0.75">
      <c r="A20" s="72" t="s">
        <v>87</v>
      </c>
      <c r="B20" s="72"/>
      <c r="C20" s="72">
        <v>2400000</v>
      </c>
      <c r="D20" s="72"/>
      <c r="E20" s="72">
        <v>136872466920</v>
      </c>
      <c r="F20" s="72"/>
      <c r="G20" s="72">
        <v>103707248400</v>
      </c>
      <c r="H20" s="72"/>
      <c r="I20" s="72">
        <v>0</v>
      </c>
      <c r="J20" s="72"/>
      <c r="K20" s="72">
        <v>0</v>
      </c>
      <c r="L20" s="72"/>
      <c r="M20" s="72">
        <v>0</v>
      </c>
      <c r="N20" s="72"/>
      <c r="O20" s="72">
        <v>0</v>
      </c>
      <c r="Q20" s="72">
        <v>2400000</v>
      </c>
      <c r="R20" s="72"/>
      <c r="S20" s="72">
        <v>39690</v>
      </c>
      <c r="T20" s="72"/>
      <c r="U20" s="72">
        <v>136872466920</v>
      </c>
      <c r="V20" s="72"/>
      <c r="W20" s="72">
        <v>94689226800</v>
      </c>
      <c r="X20" s="72"/>
      <c r="Y20" s="72" t="s">
        <v>124</v>
      </c>
    </row>
    <row r="21" spans="1:25" ht="41.25" customHeight="1" x14ac:dyDescent="0.75">
      <c r="A21" s="72" t="s">
        <v>88</v>
      </c>
      <c r="B21" s="72"/>
      <c r="C21" s="72">
        <v>17300000</v>
      </c>
      <c r="D21" s="72"/>
      <c r="E21" s="72">
        <v>207005528142</v>
      </c>
      <c r="F21" s="72"/>
      <c r="G21" s="72">
        <v>201721572450</v>
      </c>
      <c r="H21" s="72"/>
      <c r="I21" s="72">
        <v>1200000</v>
      </c>
      <c r="J21" s="72"/>
      <c r="K21" s="72">
        <v>13224911727</v>
      </c>
      <c r="L21" s="72"/>
      <c r="M21" s="72">
        <v>0</v>
      </c>
      <c r="N21" s="72"/>
      <c r="O21" s="72">
        <v>0</v>
      </c>
      <c r="Q21" s="72">
        <v>18500000</v>
      </c>
      <c r="R21" s="72"/>
      <c r="S21" s="72">
        <v>10480</v>
      </c>
      <c r="T21" s="72"/>
      <c r="U21" s="72">
        <v>220230439869</v>
      </c>
      <c r="V21" s="72"/>
      <c r="W21" s="72">
        <v>192726414000</v>
      </c>
      <c r="X21" s="72"/>
      <c r="Y21" s="72" t="s">
        <v>125</v>
      </c>
    </row>
    <row r="22" spans="1:25" ht="41.25" customHeight="1" x14ac:dyDescent="0.75">
      <c r="A22" s="72" t="s">
        <v>89</v>
      </c>
      <c r="B22" s="72"/>
      <c r="C22" s="72">
        <v>13900000</v>
      </c>
      <c r="D22" s="72"/>
      <c r="E22" s="72">
        <v>218602256669</v>
      </c>
      <c r="F22" s="72"/>
      <c r="G22" s="72">
        <v>316968747300</v>
      </c>
      <c r="H22" s="72"/>
      <c r="I22" s="72">
        <v>50000</v>
      </c>
      <c r="J22" s="72"/>
      <c r="K22" s="72">
        <v>1151567664</v>
      </c>
      <c r="L22" s="72"/>
      <c r="M22" s="72">
        <v>-50000</v>
      </c>
      <c r="N22" s="72"/>
      <c r="O22" s="72">
        <v>1177949277</v>
      </c>
      <c r="Q22" s="72">
        <v>13900000</v>
      </c>
      <c r="R22" s="72"/>
      <c r="S22" s="72">
        <v>22880</v>
      </c>
      <c r="T22" s="72"/>
      <c r="U22" s="72">
        <v>218966176219</v>
      </c>
      <c r="V22" s="72"/>
      <c r="W22" s="72">
        <v>316139709600</v>
      </c>
      <c r="X22" s="72"/>
      <c r="Y22" s="72" t="s">
        <v>126</v>
      </c>
    </row>
    <row r="23" spans="1:25" ht="41.25" customHeight="1" x14ac:dyDescent="0.75">
      <c r="A23" s="72" t="s">
        <v>106</v>
      </c>
      <c r="B23" s="72"/>
      <c r="C23" s="72">
        <v>3500000</v>
      </c>
      <c r="D23" s="72"/>
      <c r="E23" s="72">
        <v>93185906393</v>
      </c>
      <c r="F23" s="72"/>
      <c r="G23" s="72">
        <v>69513916500</v>
      </c>
      <c r="H23" s="72"/>
      <c r="I23" s="72">
        <v>0</v>
      </c>
      <c r="J23" s="72"/>
      <c r="K23" s="72">
        <v>0</v>
      </c>
      <c r="L23" s="72"/>
      <c r="M23" s="72">
        <v>0</v>
      </c>
      <c r="N23" s="72"/>
      <c r="O23" s="72">
        <v>0</v>
      </c>
      <c r="Q23" s="72">
        <v>3500000</v>
      </c>
      <c r="R23" s="72"/>
      <c r="S23" s="72">
        <v>18270</v>
      </c>
      <c r="T23" s="72"/>
      <c r="U23" s="72">
        <v>93185906393</v>
      </c>
      <c r="V23" s="72"/>
      <c r="W23" s="72">
        <v>63564527250</v>
      </c>
      <c r="X23" s="72"/>
      <c r="Y23" s="72" t="s">
        <v>127</v>
      </c>
    </row>
    <row r="24" spans="1:25" ht="41.25" customHeight="1" x14ac:dyDescent="0.75">
      <c r="A24" s="72" t="s">
        <v>105</v>
      </c>
      <c r="B24" s="72"/>
      <c r="C24" s="72">
        <v>1536666</v>
      </c>
      <c r="D24" s="72"/>
      <c r="E24" s="72">
        <v>31895630737</v>
      </c>
      <c r="F24" s="72"/>
      <c r="G24" s="72">
        <v>46577226354.951599</v>
      </c>
      <c r="H24" s="72"/>
      <c r="I24" s="72">
        <v>0</v>
      </c>
      <c r="J24" s="72"/>
      <c r="K24" s="72">
        <v>0</v>
      </c>
      <c r="L24" s="72"/>
      <c r="M24" s="72">
        <v>0</v>
      </c>
      <c r="N24" s="72"/>
      <c r="O24" s="72">
        <v>0</v>
      </c>
      <c r="Q24" s="72">
        <v>1536666</v>
      </c>
      <c r="R24" s="72"/>
      <c r="S24" s="72">
        <v>30492</v>
      </c>
      <c r="T24" s="72"/>
      <c r="U24" s="72">
        <v>31895630737</v>
      </c>
      <c r="V24" s="72"/>
      <c r="W24" s="72">
        <v>46577226354.951599</v>
      </c>
      <c r="X24" s="72"/>
      <c r="Y24" s="72" t="s">
        <v>128</v>
      </c>
    </row>
    <row r="25" spans="1:25" ht="41.25" customHeight="1" x14ac:dyDescent="0.75">
      <c r="A25" s="72" t="s">
        <v>90</v>
      </c>
      <c r="B25" s="72"/>
      <c r="C25" s="72">
        <v>6100000</v>
      </c>
      <c r="D25" s="72"/>
      <c r="E25" s="72">
        <v>71856146609</v>
      </c>
      <c r="F25" s="72"/>
      <c r="G25" s="72">
        <v>85922699850</v>
      </c>
      <c r="H25" s="72"/>
      <c r="I25" s="72">
        <v>1900000</v>
      </c>
      <c r="J25" s="72"/>
      <c r="K25" s="72">
        <v>25055229463</v>
      </c>
      <c r="L25" s="72"/>
      <c r="M25" s="72">
        <v>0</v>
      </c>
      <c r="N25" s="72"/>
      <c r="O25" s="72">
        <v>0</v>
      </c>
      <c r="Q25" s="72">
        <v>8000000</v>
      </c>
      <c r="R25" s="72"/>
      <c r="S25" s="72">
        <v>12350</v>
      </c>
      <c r="T25" s="72"/>
      <c r="U25" s="72">
        <v>96911376072</v>
      </c>
      <c r="V25" s="72"/>
      <c r="W25" s="72">
        <v>98212140000</v>
      </c>
      <c r="X25" s="72"/>
      <c r="Y25" s="72" t="s">
        <v>129</v>
      </c>
    </row>
    <row r="26" spans="1:25" ht="41.25" customHeight="1" x14ac:dyDescent="0.75">
      <c r="A26" s="72" t="s">
        <v>91</v>
      </c>
      <c r="B26" s="72"/>
      <c r="C26" s="72">
        <v>9700000</v>
      </c>
      <c r="D26" s="72"/>
      <c r="E26" s="72">
        <v>183671318572</v>
      </c>
      <c r="F26" s="72"/>
      <c r="G26" s="72">
        <v>165075919200</v>
      </c>
      <c r="H26" s="72"/>
      <c r="I26" s="72">
        <v>1300000</v>
      </c>
      <c r="J26" s="72"/>
      <c r="K26" s="72">
        <v>23603883975</v>
      </c>
      <c r="L26" s="72"/>
      <c r="M26" s="72">
        <v>0</v>
      </c>
      <c r="N26" s="72"/>
      <c r="O26" s="72">
        <v>0</v>
      </c>
      <c r="Q26" s="72">
        <v>11000000</v>
      </c>
      <c r="R26" s="72"/>
      <c r="S26" s="72">
        <v>17110</v>
      </c>
      <c r="T26" s="72"/>
      <c r="U26" s="72">
        <v>207275202547</v>
      </c>
      <c r="V26" s="72"/>
      <c r="W26" s="72">
        <v>187090150500</v>
      </c>
      <c r="X26" s="72"/>
      <c r="Y26" s="72" t="s">
        <v>130</v>
      </c>
    </row>
    <row r="27" spans="1:25" ht="41.25" customHeight="1" x14ac:dyDescent="0.75">
      <c r="A27" s="72" t="s">
        <v>92</v>
      </c>
      <c r="B27" s="72"/>
      <c r="C27" s="72">
        <v>1400000</v>
      </c>
      <c r="D27" s="72"/>
      <c r="E27" s="72">
        <v>139584487571</v>
      </c>
      <c r="F27" s="72"/>
      <c r="G27" s="72">
        <v>203026561290</v>
      </c>
      <c r="H27" s="72"/>
      <c r="I27" s="72">
        <v>30000</v>
      </c>
      <c r="J27" s="72"/>
      <c r="K27" s="72">
        <v>4026652874</v>
      </c>
      <c r="L27" s="72"/>
      <c r="M27" s="72">
        <v>-100000</v>
      </c>
      <c r="N27" s="72"/>
      <c r="O27" s="72">
        <v>14456104059</v>
      </c>
      <c r="Q27" s="72">
        <v>1330000</v>
      </c>
      <c r="R27" s="72"/>
      <c r="S27" s="72">
        <v>134435</v>
      </c>
      <c r="T27" s="72"/>
      <c r="U27" s="72">
        <v>133640819905</v>
      </c>
      <c r="V27" s="72"/>
      <c r="W27" s="72">
        <v>177734698627.5</v>
      </c>
      <c r="X27" s="72"/>
      <c r="Y27" s="72" t="s">
        <v>131</v>
      </c>
    </row>
    <row r="28" spans="1:25" ht="41.25" customHeight="1" x14ac:dyDescent="0.75">
      <c r="A28" s="72" t="s">
        <v>95</v>
      </c>
      <c r="B28" s="72"/>
      <c r="C28" s="72">
        <v>1400000</v>
      </c>
      <c r="D28" s="72"/>
      <c r="E28" s="72">
        <v>17944634060</v>
      </c>
      <c r="F28" s="72"/>
      <c r="G28" s="72">
        <v>27930816900</v>
      </c>
      <c r="H28" s="72"/>
      <c r="I28" s="72">
        <v>0</v>
      </c>
      <c r="J28" s="72"/>
      <c r="K28" s="72">
        <v>0</v>
      </c>
      <c r="L28" s="72"/>
      <c r="M28" s="72">
        <v>-1390000</v>
      </c>
      <c r="N28" s="72"/>
      <c r="O28" s="72">
        <v>20568731407</v>
      </c>
      <c r="Q28" s="72">
        <v>10000</v>
      </c>
      <c r="R28" s="72"/>
      <c r="S28" s="72">
        <v>14600</v>
      </c>
      <c r="T28" s="72"/>
      <c r="U28" s="72">
        <v>97923940</v>
      </c>
      <c r="V28" s="72"/>
      <c r="W28" s="72">
        <v>145131300</v>
      </c>
      <c r="X28" s="72"/>
      <c r="Y28" s="72" t="s">
        <v>132</v>
      </c>
    </row>
    <row r="29" spans="1:25" ht="41.25" customHeight="1" x14ac:dyDescent="0.75">
      <c r="A29" s="72" t="s">
        <v>133</v>
      </c>
      <c r="B29" s="72"/>
      <c r="C29" s="72">
        <v>0</v>
      </c>
      <c r="D29" s="72"/>
      <c r="E29" s="72">
        <v>0</v>
      </c>
      <c r="F29" s="72"/>
      <c r="G29" s="72">
        <v>0</v>
      </c>
      <c r="H29" s="72"/>
      <c r="I29" s="72">
        <v>300000</v>
      </c>
      <c r="J29" s="72"/>
      <c r="K29" s="72">
        <v>14631231078</v>
      </c>
      <c r="L29" s="72"/>
      <c r="M29" s="72">
        <v>0</v>
      </c>
      <c r="N29" s="72"/>
      <c r="O29" s="72">
        <v>0</v>
      </c>
      <c r="Q29" s="72">
        <v>300000</v>
      </c>
      <c r="R29" s="72"/>
      <c r="S29" s="72">
        <v>48960</v>
      </c>
      <c r="T29" s="72"/>
      <c r="U29" s="72">
        <v>14631231078</v>
      </c>
      <c r="V29" s="72"/>
      <c r="W29" s="72">
        <v>14600606400</v>
      </c>
      <c r="X29" s="72"/>
      <c r="Y29" s="72" t="s">
        <v>134</v>
      </c>
    </row>
    <row r="30" spans="1:25" ht="41.25" customHeight="1" x14ac:dyDescent="0.75">
      <c r="A30" s="72" t="s">
        <v>97</v>
      </c>
      <c r="B30" s="72"/>
      <c r="C30" s="72">
        <v>0</v>
      </c>
      <c r="D30" s="72"/>
      <c r="E30" s="72">
        <v>0</v>
      </c>
      <c r="F30" s="72"/>
      <c r="G30" s="72">
        <v>0</v>
      </c>
      <c r="H30" s="72"/>
      <c r="I30" s="72">
        <v>2000000</v>
      </c>
      <c r="J30" s="72"/>
      <c r="K30" s="72">
        <v>17490986866</v>
      </c>
      <c r="L30" s="72"/>
      <c r="M30" s="72">
        <v>0</v>
      </c>
      <c r="N30" s="72"/>
      <c r="O30" s="72">
        <v>0</v>
      </c>
      <c r="Q30" s="72">
        <v>2000000</v>
      </c>
      <c r="R30" s="72"/>
      <c r="S30" s="72">
        <v>11070</v>
      </c>
      <c r="T30" s="72"/>
      <c r="U30" s="72">
        <v>21726269106</v>
      </c>
      <c r="V30" s="72"/>
      <c r="W30" s="72">
        <v>22008267000</v>
      </c>
      <c r="X30" s="72"/>
      <c r="Y30" s="72" t="s">
        <v>135</v>
      </c>
    </row>
    <row r="31" spans="1:25" ht="41.25" customHeight="1" thickBot="1" x14ac:dyDescent="0.8">
      <c r="C31" s="71">
        <f>SUM(C12:C30)</f>
        <v>125125491</v>
      </c>
      <c r="D31" s="71">
        <f t="shared" ref="D31:T31" si="0">SUM(D12:D30)</f>
        <v>0</v>
      </c>
      <c r="E31" s="71">
        <f>SUM(E12:E30)</f>
        <v>1799938004036</v>
      </c>
      <c r="F31" s="71">
        <f t="shared" si="0"/>
        <v>0</v>
      </c>
      <c r="G31" s="71">
        <f>SUM(G12:G30)</f>
        <v>2038581687878.8079</v>
      </c>
      <c r="H31" s="71">
        <f t="shared" si="0"/>
        <v>0</v>
      </c>
      <c r="I31" s="71">
        <f>SUM(I12:I30)</f>
        <v>7580000</v>
      </c>
      <c r="J31" s="71">
        <f t="shared" si="0"/>
        <v>0</v>
      </c>
      <c r="K31" s="71">
        <f>SUM(K12:K30)</f>
        <v>106212979989</v>
      </c>
      <c r="L31" s="71">
        <f t="shared" si="0"/>
        <v>0</v>
      </c>
      <c r="M31" s="71">
        <f>SUM(M12:M30)</f>
        <v>-2490000</v>
      </c>
      <c r="N31" s="71">
        <f t="shared" si="0"/>
        <v>0</v>
      </c>
      <c r="O31" s="71">
        <f>SUM(O12:O30)</f>
        <v>58416116152</v>
      </c>
      <c r="P31" s="71">
        <f t="shared" si="0"/>
        <v>0</v>
      </c>
      <c r="Q31" s="71">
        <f>SUM(Q12:Q30)</f>
        <v>130215491</v>
      </c>
      <c r="R31" s="71">
        <f t="shared" si="0"/>
        <v>0</v>
      </c>
      <c r="S31" s="71">
        <f>SUM(S12:S30)</f>
        <v>666026</v>
      </c>
      <c r="T31" s="71">
        <f t="shared" si="0"/>
        <v>0</v>
      </c>
      <c r="U31" s="71">
        <f>SUM(U12:U30)</f>
        <v>1855029137232</v>
      </c>
      <c r="V31" s="71">
        <f t="shared" ref="V31" si="1">SUM(V12:V28)</f>
        <v>0</v>
      </c>
      <c r="W31" s="71">
        <f>SUM(W12:W30)</f>
        <v>1976550898813.4353</v>
      </c>
      <c r="X31" s="71">
        <f t="shared" ref="X31" si="2">SUM(X12:X30)</f>
        <v>0</v>
      </c>
      <c r="Y31" s="102">
        <f>SUM(Y12:Y30)</f>
        <v>0</v>
      </c>
    </row>
    <row r="32" spans="1:25" ht="41.25" customHeight="1" thickTop="1" x14ac:dyDescent="0.75">
      <c r="W32" s="70"/>
    </row>
    <row r="33" spans="7:26" ht="41.25" customHeight="1" x14ac:dyDescent="0.75">
      <c r="W33" s="72"/>
    </row>
    <row r="34" spans="7:26" ht="37.5" customHeight="1" thickBot="1" x14ac:dyDescent="0.8">
      <c r="G34" s="70"/>
      <c r="W34" s="72"/>
      <c r="Z34" s="71">
        <f t="shared" ref="Z34" si="3">SUM(Z12:Z33)</f>
        <v>0</v>
      </c>
    </row>
    <row r="35" spans="7:26" ht="32.25" thickTop="1" x14ac:dyDescent="0.75">
      <c r="W35" s="72"/>
    </row>
    <row r="36" spans="7:26" x14ac:dyDescent="0.75">
      <c r="W36" s="72"/>
    </row>
  </sheetData>
  <mergeCells count="17">
    <mergeCell ref="U10:U11"/>
    <mergeCell ref="W10:W11"/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39"/>
  <sheetViews>
    <sheetView rightToLeft="1" view="pageBreakPreview" zoomScale="70" zoomScaleNormal="100" zoomScaleSheetLayoutView="70" workbookViewId="0">
      <selection activeCell="Q12" sqref="Q12"/>
    </sheetView>
  </sheetViews>
  <sheetFormatPr defaultColWidth="9.140625" defaultRowHeight="24.75" x14ac:dyDescent="0.6"/>
  <cols>
    <col min="1" max="1" width="27" style="24" bestFit="1" customWidth="1"/>
    <col min="2" max="2" width="1" style="24" customWidth="1"/>
    <col min="3" max="3" width="30.42578125" style="24" customWidth="1"/>
    <col min="4" max="4" width="3" style="24" customWidth="1"/>
    <col min="5" max="5" width="20.5703125" style="24" customWidth="1"/>
    <col min="6" max="6" width="1" style="24" customWidth="1"/>
    <col min="7" max="7" width="16.5703125" style="24" customWidth="1"/>
    <col min="8" max="8" width="2.28515625" style="24" customWidth="1"/>
    <col min="9" max="9" width="9" style="24" customWidth="1"/>
    <col min="10" max="10" width="1" style="24" customWidth="1"/>
    <col min="11" max="11" width="21.5703125" style="24" bestFit="1" customWidth="1"/>
    <col min="12" max="12" width="1" style="24" customWidth="1"/>
    <col min="13" max="13" width="22.7109375" style="24" bestFit="1" customWidth="1"/>
    <col min="14" max="14" width="1" style="24" customWidth="1"/>
    <col min="15" max="15" width="23" style="24" bestFit="1" customWidth="1"/>
    <col min="16" max="16" width="1" style="24" customWidth="1"/>
    <col min="17" max="17" width="22.5703125" style="24" bestFit="1" customWidth="1"/>
    <col min="18" max="18" width="1" style="24" customWidth="1"/>
    <col min="19" max="19" width="15.85546875" style="24" customWidth="1"/>
    <col min="20" max="20" width="1" style="24" customWidth="1"/>
    <col min="21" max="21" width="9.140625" style="24" customWidth="1"/>
    <col min="22" max="16384" width="9.140625" style="24"/>
  </cols>
  <sheetData>
    <row r="2" spans="1:19" ht="26.25" x14ac:dyDescent="0.6">
      <c r="D2" s="25"/>
      <c r="E2" s="112" t="s">
        <v>67</v>
      </c>
      <c r="F2" s="112" t="s">
        <v>0</v>
      </c>
      <c r="G2" s="112" t="s">
        <v>0</v>
      </c>
      <c r="H2" s="112" t="s">
        <v>0</v>
      </c>
      <c r="I2" s="112"/>
      <c r="J2" s="112"/>
      <c r="K2" s="112"/>
      <c r="L2" s="112"/>
      <c r="M2" s="112"/>
    </row>
    <row r="3" spans="1:19" ht="26.25" x14ac:dyDescent="0.6">
      <c r="D3" s="25"/>
      <c r="E3" s="112" t="s">
        <v>1</v>
      </c>
      <c r="F3" s="112" t="s">
        <v>1</v>
      </c>
      <c r="G3" s="112" t="s">
        <v>1</v>
      </c>
      <c r="H3" s="112" t="s">
        <v>1</v>
      </c>
      <c r="I3" s="112"/>
      <c r="J3" s="112"/>
      <c r="K3" s="112"/>
      <c r="L3" s="112"/>
      <c r="M3" s="112"/>
    </row>
    <row r="4" spans="1:19" ht="26.25" x14ac:dyDescent="0.6">
      <c r="D4" s="25"/>
      <c r="E4" s="112" t="str">
        <f>سهام!A4</f>
        <v>برای ماه منتهی به 1400/01/31</v>
      </c>
      <c r="F4" s="112" t="s">
        <v>2</v>
      </c>
      <c r="G4" s="112" t="s">
        <v>2</v>
      </c>
      <c r="H4" s="112" t="s">
        <v>2</v>
      </c>
      <c r="I4" s="112"/>
      <c r="J4" s="112"/>
      <c r="K4" s="112"/>
      <c r="L4" s="112"/>
      <c r="M4" s="112"/>
    </row>
    <row r="5" spans="1:19" ht="33.75" x14ac:dyDescent="0.6">
      <c r="A5" s="114" t="s">
        <v>70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</row>
    <row r="6" spans="1:19" ht="27" thickBot="1" x14ac:dyDescent="0.65">
      <c r="A6" s="112" t="s">
        <v>17</v>
      </c>
      <c r="C6" s="113" t="s">
        <v>18</v>
      </c>
      <c r="D6" s="113" t="s">
        <v>18</v>
      </c>
      <c r="E6" s="113" t="s">
        <v>18</v>
      </c>
      <c r="F6" s="113" t="s">
        <v>18</v>
      </c>
      <c r="G6" s="113" t="s">
        <v>18</v>
      </c>
      <c r="H6" s="113" t="s">
        <v>18</v>
      </c>
      <c r="I6" s="113" t="s">
        <v>18</v>
      </c>
      <c r="K6" s="26" t="str">
        <f>سهام!C9</f>
        <v>1399/12/30</v>
      </c>
      <c r="M6" s="113" t="s">
        <v>4</v>
      </c>
      <c r="N6" s="113" t="s">
        <v>4</v>
      </c>
      <c r="O6" s="113" t="s">
        <v>4</v>
      </c>
      <c r="Q6" s="113" t="str">
        <f>سهام!Q9</f>
        <v>1400/01/31</v>
      </c>
      <c r="R6" s="113" t="s">
        <v>5</v>
      </c>
      <c r="S6" s="113" t="s">
        <v>5</v>
      </c>
    </row>
    <row r="7" spans="1:19" ht="52.5" x14ac:dyDescent="0.6">
      <c r="A7" s="112" t="s">
        <v>17</v>
      </c>
      <c r="C7" s="27" t="s">
        <v>19</v>
      </c>
      <c r="E7" s="27" t="s">
        <v>20</v>
      </c>
      <c r="G7" s="27" t="s">
        <v>21</v>
      </c>
      <c r="I7" s="27" t="s">
        <v>15</v>
      </c>
      <c r="K7" s="27" t="s">
        <v>22</v>
      </c>
      <c r="M7" s="27" t="s">
        <v>23</v>
      </c>
      <c r="O7" s="27" t="s">
        <v>24</v>
      </c>
      <c r="Q7" s="27" t="s">
        <v>22</v>
      </c>
      <c r="S7" s="85" t="s">
        <v>16</v>
      </c>
    </row>
    <row r="8" spans="1:19" ht="26.25" x14ac:dyDescent="0.65">
      <c r="A8" s="28" t="s">
        <v>26</v>
      </c>
      <c r="C8" s="24" t="s">
        <v>27</v>
      </c>
      <c r="E8" s="24" t="s">
        <v>25</v>
      </c>
      <c r="G8" s="24" t="s">
        <v>28</v>
      </c>
      <c r="I8" s="24">
        <v>0</v>
      </c>
      <c r="K8" s="24">
        <v>529147376</v>
      </c>
      <c r="M8" s="24">
        <v>532604120</v>
      </c>
      <c r="O8" s="24">
        <v>570000</v>
      </c>
      <c r="Q8" s="24">
        <v>532034120</v>
      </c>
      <c r="S8" s="24" t="s">
        <v>136</v>
      </c>
    </row>
    <row r="9" spans="1:19" ht="26.25" x14ac:dyDescent="0.65">
      <c r="A9" s="28" t="s">
        <v>63</v>
      </c>
      <c r="C9" s="24" t="s">
        <v>64</v>
      </c>
      <c r="E9" s="24" t="s">
        <v>25</v>
      </c>
      <c r="G9" s="24" t="s">
        <v>65</v>
      </c>
      <c r="I9" s="24">
        <v>0</v>
      </c>
      <c r="K9" s="24">
        <v>38196559589</v>
      </c>
      <c r="M9" s="24">
        <v>120014041227</v>
      </c>
      <c r="O9" s="24">
        <v>85567844892</v>
      </c>
      <c r="Q9" s="24">
        <v>34446196335</v>
      </c>
      <c r="S9" s="24" t="s">
        <v>137</v>
      </c>
    </row>
    <row r="10" spans="1:19" ht="26.25" x14ac:dyDescent="0.65">
      <c r="A10" s="28" t="s">
        <v>63</v>
      </c>
      <c r="C10" s="24" t="s">
        <v>98</v>
      </c>
      <c r="E10" s="24" t="s">
        <v>99</v>
      </c>
      <c r="G10" s="24" t="s">
        <v>100</v>
      </c>
      <c r="I10" s="24">
        <v>19</v>
      </c>
      <c r="K10" s="24">
        <v>9000000000</v>
      </c>
      <c r="M10" s="24">
        <v>9145220076</v>
      </c>
      <c r="O10" s="24">
        <v>145220076</v>
      </c>
      <c r="Q10" s="24">
        <v>9000000000</v>
      </c>
      <c r="S10" s="24" t="s">
        <v>138</v>
      </c>
    </row>
    <row r="11" spans="1:19" ht="27" thickBot="1" x14ac:dyDescent="0.7">
      <c r="K11" s="29">
        <f>SUM(K8:K10)</f>
        <v>47725706965</v>
      </c>
      <c r="L11" s="28"/>
      <c r="M11" s="55">
        <f>SUM(M8:M10)</f>
        <v>129691865423</v>
      </c>
      <c r="N11" s="28"/>
      <c r="O11" s="29">
        <f>SUM(O8:O10)</f>
        <v>85713634968</v>
      </c>
      <c r="P11" s="28"/>
      <c r="Q11" s="29">
        <f>SUM(Q8:Q10)</f>
        <v>43978230455</v>
      </c>
      <c r="R11" s="28"/>
      <c r="S11" s="30">
        <f>SUM(S8:S10)</f>
        <v>0</v>
      </c>
    </row>
    <row r="12" spans="1:19" ht="25.5" thickTop="1" x14ac:dyDescent="0.6">
      <c r="M12" s="54"/>
    </row>
    <row r="13" spans="1:19" x14ac:dyDescent="0.6">
      <c r="M13" s="54"/>
    </row>
    <row r="14" spans="1:19" x14ac:dyDescent="0.6">
      <c r="M14" s="54"/>
    </row>
    <row r="15" spans="1:19" x14ac:dyDescent="0.6">
      <c r="M15" s="54"/>
    </row>
    <row r="16" spans="1:19" x14ac:dyDescent="0.6">
      <c r="M16" s="54"/>
    </row>
    <row r="17" spans="13:13" x14ac:dyDescent="0.6">
      <c r="M17" s="54"/>
    </row>
    <row r="18" spans="13:13" x14ac:dyDescent="0.6">
      <c r="M18" s="54"/>
    </row>
    <row r="19" spans="13:13" x14ac:dyDescent="0.6">
      <c r="M19" s="54"/>
    </row>
    <row r="20" spans="13:13" x14ac:dyDescent="0.6">
      <c r="M20" s="54"/>
    </row>
    <row r="21" spans="13:13" x14ac:dyDescent="0.6">
      <c r="M21" s="54"/>
    </row>
    <row r="22" spans="13:13" x14ac:dyDescent="0.6">
      <c r="M22" s="54"/>
    </row>
    <row r="23" spans="13:13" x14ac:dyDescent="0.6">
      <c r="M23" s="54"/>
    </row>
    <row r="24" spans="13:13" x14ac:dyDescent="0.6">
      <c r="M24" s="54"/>
    </row>
    <row r="25" spans="13:13" x14ac:dyDescent="0.6">
      <c r="M25" s="54"/>
    </row>
    <row r="26" spans="13:13" x14ac:dyDescent="0.6">
      <c r="M26" s="54"/>
    </row>
    <row r="27" spans="13:13" x14ac:dyDescent="0.6">
      <c r="M27" s="54"/>
    </row>
    <row r="28" spans="13:13" x14ac:dyDescent="0.6">
      <c r="M28" s="54"/>
    </row>
    <row r="29" spans="13:13" x14ac:dyDescent="0.6">
      <c r="M29" s="54"/>
    </row>
    <row r="30" spans="13:13" x14ac:dyDescent="0.6">
      <c r="M30" s="54"/>
    </row>
    <row r="31" spans="13:13" x14ac:dyDescent="0.6">
      <c r="M31" s="54"/>
    </row>
    <row r="32" spans="13:13" x14ac:dyDescent="0.6">
      <c r="M32" s="54"/>
    </row>
    <row r="33" spans="13:13" x14ac:dyDescent="0.6">
      <c r="M33" s="54"/>
    </row>
    <row r="34" spans="13:13" x14ac:dyDescent="0.6">
      <c r="M34" s="54"/>
    </row>
    <row r="35" spans="13:13" x14ac:dyDescent="0.6">
      <c r="M35" s="54"/>
    </row>
    <row r="36" spans="13:13" x14ac:dyDescent="0.6">
      <c r="M36" s="54"/>
    </row>
    <row r="37" spans="13:13" x14ac:dyDescent="0.6">
      <c r="M37" s="54"/>
    </row>
    <row r="38" spans="13:13" x14ac:dyDescent="0.6">
      <c r="M38" s="54"/>
    </row>
    <row r="39" spans="13:13" x14ac:dyDescent="0.6">
      <c r="M39" s="54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43"/>
  <sheetViews>
    <sheetView rightToLeft="1" view="pageBreakPreview" zoomScale="60" zoomScaleNormal="100" workbookViewId="0">
      <selection activeCell="E12" sqref="E12"/>
    </sheetView>
  </sheetViews>
  <sheetFormatPr defaultColWidth="9.140625" defaultRowHeight="27.75" x14ac:dyDescent="0.65"/>
  <cols>
    <col min="1" max="1" width="57.85546875" style="7" customWidth="1"/>
    <col min="2" max="2" width="1" style="7" customWidth="1"/>
    <col min="3" max="3" width="15.5703125" style="7" customWidth="1"/>
    <col min="4" max="4" width="1" style="7" customWidth="1"/>
    <col min="5" max="5" width="29.7109375" style="7" bestFit="1" customWidth="1"/>
    <col min="6" max="6" width="1" style="7" customWidth="1"/>
    <col min="7" max="7" width="25.7109375" style="7" bestFit="1" customWidth="1"/>
    <col min="8" max="8" width="1" style="7" customWidth="1"/>
    <col min="9" max="9" width="22.42578125" style="7" customWidth="1"/>
    <col min="10" max="10" width="4.140625" style="7" customWidth="1"/>
    <col min="11" max="11" width="9.140625" style="7" customWidth="1"/>
    <col min="12" max="16384" width="9.140625" style="7"/>
  </cols>
  <sheetData>
    <row r="2" spans="1:13" ht="30" x14ac:dyDescent="0.65">
      <c r="A2" s="115" t="s">
        <v>67</v>
      </c>
      <c r="B2" s="115"/>
      <c r="C2" s="115"/>
      <c r="D2" s="115"/>
      <c r="E2" s="115"/>
      <c r="F2" s="115"/>
      <c r="G2" s="115"/>
      <c r="H2" s="115"/>
      <c r="I2" s="115"/>
    </row>
    <row r="3" spans="1:13" ht="30" x14ac:dyDescent="0.65">
      <c r="A3" s="115" t="s">
        <v>29</v>
      </c>
      <c r="B3" s="115" t="s">
        <v>29</v>
      </c>
      <c r="C3" s="115"/>
      <c r="D3" s="115"/>
      <c r="E3" s="115" t="s">
        <v>29</v>
      </c>
      <c r="F3" s="115" t="s">
        <v>29</v>
      </c>
      <c r="G3" s="115" t="s">
        <v>29</v>
      </c>
      <c r="H3" s="115"/>
      <c r="I3" s="115"/>
    </row>
    <row r="4" spans="1:13" ht="30" x14ac:dyDescent="0.65">
      <c r="A4" s="115" t="str">
        <f>سهام!A4</f>
        <v>برای ماه منتهی به 1400/01/31</v>
      </c>
      <c r="B4" s="115" t="s">
        <v>2</v>
      </c>
      <c r="C4" s="115"/>
      <c r="D4" s="115"/>
      <c r="E4" s="115" t="s">
        <v>2</v>
      </c>
      <c r="F4" s="115" t="s">
        <v>2</v>
      </c>
      <c r="G4" s="115" t="s">
        <v>2</v>
      </c>
      <c r="H4" s="115"/>
      <c r="I4" s="115"/>
    </row>
    <row r="5" spans="1:13" ht="30" x14ac:dyDescent="0.65">
      <c r="A5" s="41"/>
      <c r="B5" s="41"/>
      <c r="C5" s="41"/>
      <c r="D5" s="41"/>
      <c r="E5" s="41"/>
      <c r="F5" s="41"/>
      <c r="G5" s="41"/>
      <c r="H5" s="41"/>
      <c r="I5" s="41"/>
    </row>
    <row r="6" spans="1:13" ht="28.5" x14ac:dyDescent="0.65">
      <c r="A6" s="116" t="s">
        <v>75</v>
      </c>
      <c r="B6" s="116"/>
      <c r="C6" s="116"/>
      <c r="D6" s="116"/>
      <c r="E6" s="116"/>
      <c r="F6" s="116"/>
      <c r="G6" s="116"/>
    </row>
    <row r="7" spans="1:13" ht="28.5" x14ac:dyDescent="0.65">
      <c r="A7" s="56"/>
      <c r="B7" s="56"/>
      <c r="C7" s="117" t="s">
        <v>141</v>
      </c>
      <c r="D7" s="117"/>
      <c r="E7" s="117"/>
      <c r="F7" s="117"/>
      <c r="G7" s="117"/>
      <c r="H7" s="117"/>
      <c r="I7" s="117"/>
    </row>
    <row r="8" spans="1:13" ht="64.5" customHeight="1" thickBot="1" x14ac:dyDescent="0.7">
      <c r="A8" s="9" t="s">
        <v>33</v>
      </c>
      <c r="C8" s="40" t="s">
        <v>71</v>
      </c>
      <c r="E8" s="9" t="s">
        <v>22</v>
      </c>
      <c r="G8" s="9" t="s">
        <v>52</v>
      </c>
      <c r="I8" s="95" t="s">
        <v>12</v>
      </c>
    </row>
    <row r="9" spans="1:13" ht="31.5" x14ac:dyDescent="0.75">
      <c r="A9" s="10" t="s">
        <v>58</v>
      </c>
      <c r="C9" s="7" t="s">
        <v>72</v>
      </c>
      <c r="E9" s="93">
        <f>'سرمایه‌گذاری در سهام '!S28</f>
        <v>-109827652901</v>
      </c>
      <c r="F9" s="94"/>
      <c r="G9" s="98">
        <f>E9/E13</f>
        <v>1.0064700290409057</v>
      </c>
      <c r="H9" s="94"/>
      <c r="I9" s="103">
        <f>E9/2036985636187</f>
        <v>-5.3916753731550401E-2</v>
      </c>
    </row>
    <row r="10" spans="1:13" ht="31.5" x14ac:dyDescent="0.75">
      <c r="A10" s="10" t="s">
        <v>110</v>
      </c>
      <c r="C10" s="7" t="s">
        <v>73</v>
      </c>
      <c r="E10" s="93">
        <f>'سرمایه‌گذاری در اوراق بهادار '!Q11</f>
        <v>0</v>
      </c>
      <c r="F10" s="94"/>
      <c r="G10" s="98">
        <f>E10/E13</f>
        <v>0</v>
      </c>
      <c r="H10" s="94"/>
      <c r="I10" s="103">
        <f>E10/2036985636187</f>
        <v>0</v>
      </c>
    </row>
    <row r="11" spans="1:13" ht="31.5" x14ac:dyDescent="0.75">
      <c r="A11" s="10" t="s">
        <v>59</v>
      </c>
      <c r="C11" s="7" t="s">
        <v>74</v>
      </c>
      <c r="E11" s="93">
        <f>'درآمد سپرده بانکی '!I13</f>
        <v>361182331</v>
      </c>
      <c r="F11" s="94"/>
      <c r="G11" s="98">
        <f>E11/E13</f>
        <v>-3.3099058531125369E-3</v>
      </c>
      <c r="H11" s="94"/>
      <c r="I11" s="103">
        <f>E11/2036985636187</f>
        <v>1.7731216390710113E-4</v>
      </c>
    </row>
    <row r="12" spans="1:13" ht="31.5" x14ac:dyDescent="0.75">
      <c r="A12" s="10" t="s">
        <v>66</v>
      </c>
      <c r="C12" s="7" t="s">
        <v>101</v>
      </c>
      <c r="E12" s="93">
        <f>'سایر درآمدها '!E13</f>
        <v>344837802</v>
      </c>
      <c r="F12" s="94"/>
      <c r="G12" s="96">
        <f>E12/E13</f>
        <v>-3.1601231877930987E-3</v>
      </c>
      <c r="H12" s="94"/>
      <c r="I12" s="103">
        <f>E12/2036985636187</f>
        <v>1.6928828356664125E-4</v>
      </c>
    </row>
    <row r="13" spans="1:13" ht="28.5" thickBot="1" x14ac:dyDescent="0.7">
      <c r="E13" s="91">
        <f>SUM(E9:E12)</f>
        <v>-109121632768</v>
      </c>
      <c r="F13" s="91">
        <f t="shared" ref="F13:H13" si="0">SUM(F9:F11)</f>
        <v>0</v>
      </c>
      <c r="G13" s="97">
        <f>SUM(G9:G12)</f>
        <v>1</v>
      </c>
      <c r="H13" s="91">
        <f t="shared" si="0"/>
        <v>0</v>
      </c>
      <c r="I13" s="92">
        <f>SUM(I9:I12)</f>
        <v>-5.357015328407666E-2</v>
      </c>
    </row>
    <row r="14" spans="1:13" ht="28.5" thickTop="1" x14ac:dyDescent="0.65">
      <c r="I14" s="34"/>
      <c r="M14" s="50"/>
    </row>
    <row r="15" spans="1:13" x14ac:dyDescent="0.65">
      <c r="M15" s="50"/>
    </row>
    <row r="16" spans="1:13" x14ac:dyDescent="0.65">
      <c r="M16" s="50"/>
    </row>
    <row r="17" spans="9:20" x14ac:dyDescent="0.65">
      <c r="I17" s="35"/>
      <c r="M17" s="50"/>
    </row>
    <row r="18" spans="9:20" x14ac:dyDescent="0.65">
      <c r="M18" s="50"/>
      <c r="T18" s="13"/>
    </row>
    <row r="19" spans="9:20" x14ac:dyDescent="0.65">
      <c r="M19" s="50"/>
    </row>
    <row r="20" spans="9:20" x14ac:dyDescent="0.65">
      <c r="M20" s="50"/>
    </row>
    <row r="21" spans="9:20" x14ac:dyDescent="0.65">
      <c r="M21" s="50"/>
    </row>
    <row r="22" spans="9:20" x14ac:dyDescent="0.65">
      <c r="M22" s="50"/>
    </row>
    <row r="23" spans="9:20" x14ac:dyDescent="0.65">
      <c r="M23" s="50"/>
    </row>
    <row r="24" spans="9:20" x14ac:dyDescent="0.65">
      <c r="M24" s="50"/>
    </row>
    <row r="25" spans="9:20" x14ac:dyDescent="0.65">
      <c r="M25" s="50"/>
    </row>
    <row r="26" spans="9:20" x14ac:dyDescent="0.65">
      <c r="M26" s="50"/>
    </row>
    <row r="27" spans="9:20" x14ac:dyDescent="0.65">
      <c r="M27" s="50"/>
    </row>
    <row r="28" spans="9:20" x14ac:dyDescent="0.65">
      <c r="M28" s="50"/>
    </row>
    <row r="29" spans="9:20" x14ac:dyDescent="0.65">
      <c r="M29" s="50"/>
    </row>
    <row r="30" spans="9:20" x14ac:dyDescent="0.65">
      <c r="M30" s="50"/>
    </row>
    <row r="31" spans="9:20" x14ac:dyDescent="0.65">
      <c r="M31" s="50"/>
    </row>
    <row r="32" spans="9:20" x14ac:dyDescent="0.65">
      <c r="M32" s="50"/>
    </row>
    <row r="33" spans="13:13" x14ac:dyDescent="0.65">
      <c r="M33" s="50"/>
    </row>
    <row r="34" spans="13:13" x14ac:dyDescent="0.65">
      <c r="M34" s="50"/>
    </row>
    <row r="35" spans="13:13" x14ac:dyDescent="0.65">
      <c r="M35" s="50"/>
    </row>
    <row r="36" spans="13:13" x14ac:dyDescent="0.65">
      <c r="M36" s="50"/>
    </row>
    <row r="37" spans="13:13" x14ac:dyDescent="0.65">
      <c r="M37" s="50"/>
    </row>
    <row r="38" spans="13:13" x14ac:dyDescent="0.65">
      <c r="M38" s="50"/>
    </row>
    <row r="39" spans="13:13" x14ac:dyDescent="0.65">
      <c r="M39" s="50"/>
    </row>
    <row r="40" spans="13:13" x14ac:dyDescent="0.65">
      <c r="M40" s="50"/>
    </row>
    <row r="41" spans="13:13" x14ac:dyDescent="0.65">
      <c r="M41" s="50"/>
    </row>
    <row r="42" spans="13:13" x14ac:dyDescent="0.65">
      <c r="M42" s="50"/>
    </row>
    <row r="43" spans="13:13" x14ac:dyDescent="0.65">
      <c r="M43" s="50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38"/>
  <sheetViews>
    <sheetView rightToLeft="1" view="pageBreakPreview" zoomScale="60" zoomScaleNormal="100" workbookViewId="0">
      <selection activeCell="O11" sqref="O11"/>
    </sheetView>
  </sheetViews>
  <sheetFormatPr defaultColWidth="9.140625" defaultRowHeight="27.75" x14ac:dyDescent="0.65"/>
  <cols>
    <col min="1" max="1" width="42" style="7" bestFit="1" customWidth="1"/>
    <col min="2" max="2" width="1" style="7" customWidth="1"/>
    <col min="3" max="3" width="23.140625" style="7" bestFit="1" customWidth="1"/>
    <col min="4" max="4" width="1" style="7" customWidth="1"/>
    <col min="5" max="5" width="19.42578125" style="7" bestFit="1" customWidth="1"/>
    <col min="6" max="6" width="1" style="7" customWidth="1"/>
    <col min="7" max="7" width="12.28515625" style="7" bestFit="1" customWidth="1"/>
    <col min="8" max="8" width="1" style="7" customWidth="1"/>
    <col min="9" max="9" width="28.140625" style="7" customWidth="1"/>
    <col min="10" max="10" width="1" style="7" customWidth="1"/>
    <col min="11" max="11" width="15.85546875" style="7" bestFit="1" customWidth="1"/>
    <col min="12" max="12" width="1" style="7" customWidth="1"/>
    <col min="13" max="13" width="23.140625" style="7" bestFit="1" customWidth="1"/>
    <col min="14" max="14" width="1" style="7" customWidth="1"/>
    <col min="15" max="15" width="27" style="7" bestFit="1" customWidth="1"/>
    <col min="16" max="16" width="1" style="7" customWidth="1"/>
    <col min="17" max="17" width="15.85546875" style="7" bestFit="1" customWidth="1"/>
    <col min="18" max="18" width="1" style="7" customWidth="1"/>
    <col min="19" max="19" width="25.42578125" style="7" bestFit="1" customWidth="1"/>
    <col min="20" max="20" width="1" style="7" customWidth="1"/>
    <col min="21" max="21" width="9.140625" style="7" customWidth="1"/>
    <col min="22" max="16384" width="9.140625" style="7"/>
  </cols>
  <sheetData>
    <row r="2" spans="1:19" ht="30" x14ac:dyDescent="0.65">
      <c r="A2" s="115" t="s">
        <v>67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 ht="30" x14ac:dyDescent="0.65">
      <c r="A3" s="115" t="s">
        <v>29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19" ht="30" x14ac:dyDescent="0.65">
      <c r="A4" s="115" t="str">
        <f>'جمع درآمدها'!A4:I4</f>
        <v>برای ماه منتهی به 1400/01/31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</row>
    <row r="5" spans="1:19" ht="36" x14ac:dyDescent="0.65">
      <c r="A5" s="118" t="s">
        <v>76</v>
      </c>
      <c r="B5" s="118"/>
      <c r="C5" s="118"/>
      <c r="D5" s="118"/>
      <c r="E5" s="118"/>
      <c r="F5" s="118"/>
      <c r="G5" s="118"/>
      <c r="H5" s="118"/>
      <c r="I5" s="118"/>
    </row>
    <row r="6" spans="1:19" ht="30.75" thickBot="1" x14ac:dyDescent="0.7">
      <c r="A6" s="120" t="s">
        <v>30</v>
      </c>
      <c r="B6" s="120"/>
      <c r="C6" s="120"/>
      <c r="D6" s="120"/>
      <c r="E6" s="120"/>
      <c r="F6" s="120"/>
      <c r="G6" s="120"/>
      <c r="I6" s="120" t="s">
        <v>139</v>
      </c>
      <c r="J6" s="120"/>
      <c r="K6" s="120"/>
      <c r="L6" s="120"/>
      <c r="M6" s="120"/>
      <c r="O6" s="119" t="s">
        <v>140</v>
      </c>
      <c r="P6" s="119" t="s">
        <v>32</v>
      </c>
      <c r="Q6" s="119" t="s">
        <v>32</v>
      </c>
      <c r="R6" s="119" t="s">
        <v>32</v>
      </c>
      <c r="S6" s="119" t="s">
        <v>32</v>
      </c>
    </row>
    <row r="7" spans="1:19" ht="30.75" thickBot="1" x14ac:dyDescent="0.7">
      <c r="A7" s="31" t="s">
        <v>33</v>
      </c>
      <c r="B7" s="63"/>
      <c r="C7" s="31" t="s">
        <v>34</v>
      </c>
      <c r="D7" s="63"/>
      <c r="E7" s="31" t="s">
        <v>14</v>
      </c>
      <c r="F7" s="63"/>
      <c r="G7" s="31" t="s">
        <v>15</v>
      </c>
      <c r="I7" s="31" t="s">
        <v>35</v>
      </c>
      <c r="K7" s="31" t="s">
        <v>36</v>
      </c>
      <c r="M7" s="31" t="s">
        <v>37</v>
      </c>
      <c r="O7" s="31" t="s">
        <v>35</v>
      </c>
      <c r="Q7" s="31" t="s">
        <v>36</v>
      </c>
      <c r="S7" s="31" t="s">
        <v>37</v>
      </c>
    </row>
    <row r="8" spans="1:19" ht="30" x14ac:dyDescent="0.75">
      <c r="A8" s="10" t="s">
        <v>26</v>
      </c>
      <c r="C8" s="15">
        <v>30</v>
      </c>
      <c r="E8" s="7" t="s">
        <v>38</v>
      </c>
      <c r="G8" s="7">
        <v>0</v>
      </c>
      <c r="I8" s="15">
        <v>3456744</v>
      </c>
      <c r="J8" s="15"/>
      <c r="K8" s="15">
        <v>0</v>
      </c>
      <c r="L8" s="15"/>
      <c r="M8" s="15">
        <v>3456744</v>
      </c>
      <c r="N8" s="15"/>
      <c r="O8" s="15">
        <v>3456744</v>
      </c>
      <c r="P8" s="15"/>
      <c r="Q8" s="15">
        <v>0</v>
      </c>
      <c r="R8" s="15"/>
      <c r="S8" s="15">
        <v>3456744</v>
      </c>
    </row>
    <row r="9" spans="1:19" ht="30" x14ac:dyDescent="0.75">
      <c r="A9" s="10" t="s">
        <v>63</v>
      </c>
      <c r="C9" s="15">
        <v>30</v>
      </c>
      <c r="E9" s="7" t="s">
        <v>38</v>
      </c>
      <c r="G9" s="7">
        <v>0</v>
      </c>
      <c r="I9" s="15">
        <v>212492711</v>
      </c>
      <c r="J9" s="15"/>
      <c r="K9" s="15">
        <v>0</v>
      </c>
      <c r="L9" s="15"/>
      <c r="M9" s="15">
        <v>212492711</v>
      </c>
      <c r="N9" s="15"/>
      <c r="O9" s="15">
        <v>212492711</v>
      </c>
      <c r="P9" s="15"/>
      <c r="Q9" s="15">
        <v>0</v>
      </c>
      <c r="R9" s="15"/>
      <c r="S9" s="15">
        <v>212492711</v>
      </c>
    </row>
    <row r="10" spans="1:19" ht="30" x14ac:dyDescent="0.75">
      <c r="A10" s="10" t="s">
        <v>63</v>
      </c>
      <c r="C10" s="15">
        <v>1</v>
      </c>
      <c r="E10" s="7" t="s">
        <v>38</v>
      </c>
      <c r="G10" s="7">
        <v>19</v>
      </c>
      <c r="I10" s="15">
        <v>145232876</v>
      </c>
      <c r="J10" s="15"/>
      <c r="K10" s="15">
        <v>2437</v>
      </c>
      <c r="L10" s="15"/>
      <c r="M10" s="15">
        <v>145230439</v>
      </c>
      <c r="N10" s="15"/>
      <c r="O10" s="15">
        <v>145232876</v>
      </c>
      <c r="P10" s="15"/>
      <c r="Q10" s="15">
        <v>2437</v>
      </c>
      <c r="R10" s="15"/>
      <c r="S10" s="15">
        <v>145230439</v>
      </c>
    </row>
    <row r="11" spans="1:19" ht="30.75" thickBot="1" x14ac:dyDescent="0.7">
      <c r="A11" s="39"/>
      <c r="C11" s="39"/>
      <c r="E11" s="39" t="s">
        <v>38</v>
      </c>
      <c r="G11" s="39"/>
      <c r="I11" s="58">
        <f>SUM(I8:I10)</f>
        <v>361182331</v>
      </c>
      <c r="J11" s="32"/>
      <c r="K11" s="58">
        <f>SUM(K8:K10)</f>
        <v>2437</v>
      </c>
      <c r="L11" s="58"/>
      <c r="M11" s="58">
        <f>SUM(M8:M10)</f>
        <v>361179894</v>
      </c>
      <c r="N11" s="58"/>
      <c r="O11" s="58">
        <f>SUM(O8:O10)</f>
        <v>361182331</v>
      </c>
      <c r="P11" s="58"/>
      <c r="Q11" s="58">
        <f>SUM(Q8:Q10)</f>
        <v>2437</v>
      </c>
      <c r="R11" s="58"/>
      <c r="S11" s="58">
        <f>SUM(S8:S10)</f>
        <v>361179894</v>
      </c>
    </row>
    <row r="12" spans="1:19" ht="28.5" thickTop="1" x14ac:dyDescent="0.65">
      <c r="E12" s="7" t="s">
        <v>38</v>
      </c>
      <c r="I12" s="18"/>
      <c r="M12" s="50"/>
    </row>
    <row r="13" spans="1:19" x14ac:dyDescent="0.65">
      <c r="I13" s="8"/>
      <c r="M13" s="50"/>
    </row>
    <row r="14" spans="1:19" x14ac:dyDescent="0.65">
      <c r="M14" s="50"/>
    </row>
    <row r="15" spans="1:19" x14ac:dyDescent="0.65">
      <c r="M15" s="50"/>
    </row>
    <row r="16" spans="1:19" x14ac:dyDescent="0.65">
      <c r="M16" s="50"/>
    </row>
    <row r="17" spans="13:13" x14ac:dyDescent="0.65">
      <c r="M17" s="50"/>
    </row>
    <row r="18" spans="13:13" x14ac:dyDescent="0.65">
      <c r="M18" s="50"/>
    </row>
    <row r="19" spans="13:13" x14ac:dyDescent="0.65">
      <c r="M19" s="50"/>
    </row>
    <row r="20" spans="13:13" x14ac:dyDescent="0.65">
      <c r="M20" s="50"/>
    </row>
    <row r="21" spans="13:13" x14ac:dyDescent="0.65">
      <c r="M21" s="50"/>
    </row>
    <row r="22" spans="13:13" x14ac:dyDescent="0.65">
      <c r="M22" s="50"/>
    </row>
    <row r="23" spans="13:13" x14ac:dyDescent="0.65">
      <c r="M23" s="50"/>
    </row>
    <row r="24" spans="13:13" x14ac:dyDescent="0.65">
      <c r="M24" s="50"/>
    </row>
    <row r="25" spans="13:13" x14ac:dyDescent="0.65">
      <c r="M25" s="50"/>
    </row>
    <row r="26" spans="13:13" x14ac:dyDescent="0.65">
      <c r="M26" s="50"/>
    </row>
    <row r="27" spans="13:13" x14ac:dyDescent="0.65">
      <c r="M27" s="50"/>
    </row>
    <row r="28" spans="13:13" x14ac:dyDescent="0.65">
      <c r="M28" s="50"/>
    </row>
    <row r="29" spans="13:13" x14ac:dyDescent="0.65">
      <c r="M29" s="50"/>
    </row>
    <row r="30" spans="13:13" x14ac:dyDescent="0.65">
      <c r="M30" s="50"/>
    </row>
    <row r="31" spans="13:13" x14ac:dyDescent="0.65">
      <c r="M31" s="50"/>
    </row>
    <row r="32" spans="13:13" x14ac:dyDescent="0.65">
      <c r="M32" s="50"/>
    </row>
    <row r="33" spans="13:13" x14ac:dyDescent="0.65">
      <c r="M33" s="50"/>
    </row>
    <row r="34" spans="13:13" x14ac:dyDescent="0.65">
      <c r="M34" s="50"/>
    </row>
    <row r="35" spans="13:13" x14ac:dyDescent="0.65">
      <c r="M35" s="50"/>
    </row>
    <row r="36" spans="13:13" x14ac:dyDescent="0.65">
      <c r="M36" s="50"/>
    </row>
    <row r="37" spans="13:13" x14ac:dyDescent="0.65">
      <c r="M37" s="50"/>
    </row>
    <row r="38" spans="13:13" x14ac:dyDescent="0.65">
      <c r="M38" s="50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9"/>
  <sheetViews>
    <sheetView rightToLeft="1" view="pageBreakPreview" zoomScale="60" zoomScaleNormal="100" workbookViewId="0">
      <selection activeCell="K22" sqref="K22"/>
    </sheetView>
  </sheetViews>
  <sheetFormatPr defaultColWidth="9.140625" defaultRowHeight="27.75" x14ac:dyDescent="0.65"/>
  <cols>
    <col min="1" max="1" width="40.42578125" style="7" bestFit="1" customWidth="1"/>
    <col min="2" max="2" width="1" style="7" customWidth="1"/>
    <col min="3" max="3" width="16.5703125" style="7" bestFit="1" customWidth="1"/>
    <col min="4" max="4" width="1" style="7" customWidth="1"/>
    <col min="5" max="5" width="18.7109375" style="7" customWidth="1"/>
    <col min="6" max="6" width="1" style="7" customWidth="1"/>
    <col min="7" max="7" width="15.42578125" style="7" customWidth="1"/>
    <col min="8" max="8" width="1" style="7" customWidth="1"/>
    <col min="9" max="9" width="22.28515625" style="7" bestFit="1" customWidth="1"/>
    <col min="10" max="10" width="1" style="7" customWidth="1"/>
    <col min="11" max="11" width="25.140625" style="7" customWidth="1"/>
    <col min="12" max="12" width="1" style="7" customWidth="1"/>
    <col min="13" max="13" width="23.28515625" style="7" bestFit="1" customWidth="1"/>
    <col min="14" max="14" width="1" style="7" customWidth="1"/>
    <col min="15" max="15" width="27" style="7" bestFit="1" customWidth="1"/>
    <col min="16" max="16" width="1" style="7" customWidth="1"/>
    <col min="17" max="17" width="20.7109375" style="7" customWidth="1"/>
    <col min="18" max="18" width="1" style="7" customWidth="1"/>
    <col min="19" max="19" width="23.85546875" style="7" customWidth="1"/>
    <col min="20" max="20" width="1" style="7" customWidth="1"/>
    <col min="21" max="21" width="9.140625" style="7" customWidth="1"/>
    <col min="22" max="16384" width="9.140625" style="7"/>
  </cols>
  <sheetData>
    <row r="2" spans="1:19" ht="30" x14ac:dyDescent="0.65">
      <c r="A2" s="115" t="s">
        <v>67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 ht="30" x14ac:dyDescent="0.65">
      <c r="A3" s="115" t="s">
        <v>29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19" ht="30" x14ac:dyDescent="0.65">
      <c r="A4" s="115" t="str">
        <f>'جمع درآمدها'!A4:I4</f>
        <v>برای ماه منتهی به 1400/01/31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</row>
    <row r="5" spans="1:19" ht="30" x14ac:dyDescent="0.6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spans="1:19" ht="36" x14ac:dyDescent="0.65">
      <c r="A6" s="121" t="s">
        <v>77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</row>
    <row r="7" spans="1:19" ht="30.75" thickBot="1" x14ac:dyDescent="0.7">
      <c r="A7" s="120" t="s">
        <v>3</v>
      </c>
      <c r="C7" s="119" t="s">
        <v>39</v>
      </c>
      <c r="D7" s="119" t="s">
        <v>39</v>
      </c>
      <c r="E7" s="119" t="s">
        <v>39</v>
      </c>
      <c r="F7" s="119" t="s">
        <v>39</v>
      </c>
      <c r="G7" s="119" t="s">
        <v>39</v>
      </c>
      <c r="I7" s="119" t="str">
        <f>'سود اوراق بهادار و سپرده بانکی '!I6:M6</f>
        <v>طی فروردین ماه</v>
      </c>
      <c r="J7" s="119" t="s">
        <v>31</v>
      </c>
      <c r="K7" s="119" t="s">
        <v>31</v>
      </c>
      <c r="L7" s="119" t="s">
        <v>31</v>
      </c>
      <c r="M7" s="119" t="s">
        <v>31</v>
      </c>
      <c r="O7" s="119" t="str">
        <f>'سود اوراق بهادار و سپرده بانکی '!O6:S6</f>
        <v>از ابتدای سال مالی تا پایان فروردین ماه</v>
      </c>
      <c r="P7" s="119" t="s">
        <v>32</v>
      </c>
      <c r="Q7" s="119" t="s">
        <v>32</v>
      </c>
      <c r="R7" s="119" t="s">
        <v>32</v>
      </c>
      <c r="S7" s="119" t="s">
        <v>32</v>
      </c>
    </row>
    <row r="8" spans="1:19" s="13" customFormat="1" ht="90" x14ac:dyDescent="0.65">
      <c r="A8" s="120" t="s">
        <v>3</v>
      </c>
      <c r="C8" s="64" t="s">
        <v>40</v>
      </c>
      <c r="E8" s="64" t="s">
        <v>41</v>
      </c>
      <c r="G8" s="64" t="s">
        <v>42</v>
      </c>
      <c r="I8" s="64" t="s">
        <v>43</v>
      </c>
      <c r="K8" s="64" t="s">
        <v>36</v>
      </c>
      <c r="M8" s="64" t="s">
        <v>44</v>
      </c>
      <c r="O8" s="64" t="s">
        <v>43</v>
      </c>
      <c r="Q8" s="64" t="s">
        <v>36</v>
      </c>
      <c r="S8" s="64" t="s">
        <v>44</v>
      </c>
    </row>
    <row r="9" spans="1:19" s="13" customFormat="1" ht="30" x14ac:dyDescent="0.65">
      <c r="A9" s="101"/>
      <c r="C9" s="64"/>
      <c r="D9" s="105"/>
      <c r="E9" s="106">
        <v>0</v>
      </c>
      <c r="F9" s="106"/>
      <c r="G9" s="106">
        <v>0</v>
      </c>
      <c r="H9" s="106"/>
      <c r="I9" s="106">
        <v>0</v>
      </c>
      <c r="J9" s="106"/>
      <c r="K9" s="106">
        <v>0</v>
      </c>
      <c r="L9" s="106"/>
      <c r="M9" s="106">
        <v>0</v>
      </c>
      <c r="N9" s="106"/>
      <c r="O9" s="106">
        <v>0</v>
      </c>
      <c r="P9" s="106"/>
      <c r="Q9" s="106">
        <v>0</v>
      </c>
      <c r="R9" s="106"/>
      <c r="S9" s="106">
        <v>0</v>
      </c>
    </row>
    <row r="10" spans="1:19" s="13" customFormat="1" ht="28.5" thickBot="1" x14ac:dyDescent="0.7">
      <c r="A10" s="7"/>
      <c r="B10" s="7"/>
      <c r="C10" s="7"/>
      <c r="D10" s="104" t="e">
        <f>SUM(#REF!)</f>
        <v>#REF!</v>
      </c>
      <c r="E10" s="104">
        <v>0</v>
      </c>
      <c r="F10" s="104" t="e">
        <f>SUM(#REF!)</f>
        <v>#REF!</v>
      </c>
      <c r="G10" s="104">
        <v>0</v>
      </c>
      <c r="H10" s="104" t="e">
        <f>SUM(#REF!)</f>
        <v>#REF!</v>
      </c>
      <c r="I10" s="104">
        <v>0</v>
      </c>
      <c r="J10" s="104" t="e">
        <f>SUM(#REF!)</f>
        <v>#REF!</v>
      </c>
      <c r="K10" s="104">
        <v>0</v>
      </c>
      <c r="L10" s="104" t="e">
        <f>SUM(#REF!)</f>
        <v>#REF!</v>
      </c>
      <c r="M10" s="104">
        <v>0</v>
      </c>
      <c r="N10" s="104" t="e">
        <f>SUM(#REF!)</f>
        <v>#REF!</v>
      </c>
      <c r="O10" s="104">
        <v>0</v>
      </c>
      <c r="P10" s="104" t="e">
        <f>SUM(#REF!)</f>
        <v>#REF!</v>
      </c>
      <c r="Q10" s="104">
        <v>0</v>
      </c>
      <c r="R10" s="104" t="e">
        <f>SUM(#REF!)</f>
        <v>#REF!</v>
      </c>
      <c r="S10" s="104">
        <v>0</v>
      </c>
    </row>
    <row r="11" spans="1:19" s="13" customFormat="1" ht="30.75" thickTop="1" x14ac:dyDescent="0.75">
      <c r="A11" s="10"/>
      <c r="B11" s="7"/>
      <c r="C11" s="7"/>
      <c r="D11" s="7"/>
      <c r="E11" s="15"/>
      <c r="F11" s="7"/>
      <c r="G11" s="15"/>
      <c r="H11" s="7"/>
      <c r="I11" s="15"/>
      <c r="J11" s="7"/>
      <c r="K11" s="15"/>
      <c r="L11" s="7"/>
      <c r="M11" s="50"/>
      <c r="N11" s="7"/>
      <c r="O11" s="15"/>
      <c r="P11" s="7"/>
      <c r="Q11" s="15"/>
      <c r="R11" s="7"/>
      <c r="S11" s="15"/>
    </row>
    <row r="12" spans="1:19" s="13" customFormat="1" ht="30" x14ac:dyDescent="0.75">
      <c r="A12" s="10"/>
      <c r="B12" s="7"/>
      <c r="C12" s="7"/>
      <c r="D12" s="7"/>
      <c r="E12" s="15"/>
      <c r="F12" s="7"/>
      <c r="G12" s="15"/>
      <c r="H12" s="7"/>
      <c r="I12" s="15"/>
      <c r="J12" s="7"/>
      <c r="K12" s="15"/>
      <c r="L12" s="7"/>
      <c r="M12" s="50"/>
      <c r="N12" s="7"/>
      <c r="O12" s="15"/>
      <c r="P12" s="7"/>
      <c r="Q12" s="15"/>
      <c r="R12" s="7"/>
      <c r="S12" s="15"/>
    </row>
    <row r="13" spans="1:19" s="13" customFormat="1" ht="30" x14ac:dyDescent="0.75">
      <c r="A13" s="10"/>
      <c r="B13" s="7"/>
      <c r="C13" s="7"/>
      <c r="D13" s="7"/>
      <c r="E13" s="16"/>
      <c r="F13" s="8"/>
      <c r="G13" s="16"/>
      <c r="H13" s="8"/>
      <c r="I13" s="16"/>
      <c r="J13" s="8"/>
      <c r="K13" s="16"/>
      <c r="L13" s="8"/>
      <c r="M13" s="53"/>
      <c r="N13" s="8"/>
      <c r="O13" s="16"/>
      <c r="P13" s="8"/>
      <c r="Q13" s="16"/>
      <c r="R13" s="8"/>
      <c r="S13" s="16"/>
    </row>
    <row r="14" spans="1:19" s="13" customFormat="1" ht="30" x14ac:dyDescent="0.75">
      <c r="A14" s="10"/>
      <c r="B14" s="7"/>
      <c r="C14" s="7"/>
      <c r="D14" s="7"/>
      <c r="E14" s="15"/>
      <c r="F14" s="7"/>
      <c r="G14" s="15"/>
      <c r="H14" s="7"/>
      <c r="I14" s="15"/>
      <c r="J14" s="7"/>
      <c r="K14" s="15"/>
      <c r="L14" s="7"/>
      <c r="M14" s="50"/>
      <c r="N14" s="7"/>
      <c r="O14" s="15"/>
      <c r="P14" s="7"/>
      <c r="Q14" s="15"/>
      <c r="R14" s="7"/>
      <c r="S14" s="15"/>
    </row>
    <row r="15" spans="1:19" s="13" customFormat="1" ht="30" x14ac:dyDescent="0.75">
      <c r="A15" s="10"/>
      <c r="B15" s="7"/>
      <c r="C15" s="7"/>
      <c r="D15" s="7"/>
      <c r="E15" s="15"/>
      <c r="F15" s="7"/>
      <c r="G15" s="15"/>
      <c r="H15" s="7"/>
      <c r="I15" s="15"/>
      <c r="J15" s="7"/>
      <c r="K15" s="15"/>
      <c r="L15" s="7"/>
      <c r="M15" s="50"/>
      <c r="N15" s="7"/>
      <c r="O15" s="15"/>
      <c r="P15" s="7"/>
      <c r="Q15" s="15"/>
      <c r="R15" s="7"/>
      <c r="S15" s="15"/>
    </row>
    <row r="16" spans="1:19" s="13" customFormat="1" x14ac:dyDescent="0.65">
      <c r="A16" s="7"/>
      <c r="B16" s="7"/>
      <c r="C16" s="7"/>
      <c r="D16" s="7"/>
      <c r="E16" s="16"/>
      <c r="F16" s="8"/>
      <c r="G16" s="8"/>
      <c r="H16" s="8"/>
      <c r="I16" s="8"/>
      <c r="J16" s="8"/>
      <c r="K16" s="8"/>
      <c r="L16" s="8"/>
      <c r="M16" s="53"/>
      <c r="N16" s="8"/>
      <c r="O16" s="16"/>
      <c r="P16" s="8"/>
      <c r="Q16" s="16"/>
      <c r="R16" s="8"/>
      <c r="S16" s="16"/>
    </row>
    <row r="17" spans="1:19" s="13" customFormat="1" x14ac:dyDescent="0.6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50"/>
      <c r="N17" s="7"/>
      <c r="O17" s="7"/>
      <c r="P17" s="7"/>
      <c r="Q17" s="7"/>
      <c r="R17" s="7"/>
      <c r="S17" s="7"/>
    </row>
    <row r="18" spans="1:19" s="13" customFormat="1" x14ac:dyDescent="0.6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50"/>
      <c r="N18" s="7"/>
      <c r="O18" s="7"/>
      <c r="P18" s="7"/>
      <c r="Q18" s="7"/>
      <c r="R18" s="7"/>
      <c r="S18" s="7"/>
    </row>
    <row r="19" spans="1:19" s="13" customFormat="1" x14ac:dyDescent="0.6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50"/>
      <c r="N19" s="7"/>
      <c r="O19" s="7"/>
      <c r="P19" s="7"/>
      <c r="Q19" s="7"/>
      <c r="R19" s="7"/>
      <c r="S19" s="7"/>
    </row>
    <row r="20" spans="1:19" s="13" customFormat="1" x14ac:dyDescent="0.6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50"/>
      <c r="N20" s="7"/>
      <c r="O20" s="7"/>
      <c r="P20" s="7"/>
      <c r="Q20" s="7"/>
      <c r="R20" s="7"/>
      <c r="S20" s="7"/>
    </row>
    <row r="21" spans="1:19" s="13" customFormat="1" x14ac:dyDescent="0.6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50"/>
      <c r="N21" s="7"/>
      <c r="O21" s="7"/>
      <c r="P21" s="7"/>
      <c r="Q21" s="7"/>
      <c r="R21" s="7"/>
      <c r="S21" s="7"/>
    </row>
    <row r="22" spans="1:19" s="13" customFormat="1" x14ac:dyDescent="0.6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50"/>
      <c r="N22" s="7"/>
      <c r="O22" s="7"/>
      <c r="P22" s="7"/>
      <c r="Q22" s="7"/>
      <c r="R22" s="7"/>
      <c r="S22" s="7"/>
    </row>
    <row r="23" spans="1:19" x14ac:dyDescent="0.65">
      <c r="M23" s="50"/>
    </row>
    <row r="24" spans="1:19" x14ac:dyDescent="0.65">
      <c r="M24" s="50"/>
    </row>
    <row r="25" spans="1:19" x14ac:dyDescent="0.65">
      <c r="M25" s="50"/>
    </row>
    <row r="26" spans="1:19" x14ac:dyDescent="0.65">
      <c r="M26" s="50"/>
    </row>
    <row r="27" spans="1:19" x14ac:dyDescent="0.65">
      <c r="M27" s="50"/>
    </row>
    <row r="28" spans="1:19" x14ac:dyDescent="0.65">
      <c r="M28" s="50"/>
    </row>
    <row r="29" spans="1:19" x14ac:dyDescent="0.65">
      <c r="M29" s="50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1"/>
  <sheetViews>
    <sheetView rightToLeft="1" view="pageBreakPreview" zoomScale="50" zoomScaleNormal="100" zoomScaleSheetLayoutView="50" workbookViewId="0">
      <selection activeCell="Q15" sqref="Q15"/>
    </sheetView>
  </sheetViews>
  <sheetFormatPr defaultColWidth="9.140625" defaultRowHeight="27.75" x14ac:dyDescent="0.65"/>
  <cols>
    <col min="1" max="1" width="43" style="7" customWidth="1"/>
    <col min="2" max="2" width="1" style="7" customWidth="1"/>
    <col min="3" max="3" width="21.140625" style="7" bestFit="1" customWidth="1"/>
    <col min="4" max="4" width="1" style="7" customWidth="1"/>
    <col min="5" max="5" width="29.85546875" style="7" bestFit="1" customWidth="1"/>
    <col min="6" max="6" width="1" style="7" customWidth="1"/>
    <col min="7" max="7" width="33.42578125" style="7" customWidth="1"/>
    <col min="8" max="8" width="1" style="7" customWidth="1"/>
    <col min="9" max="9" width="28.85546875" style="7" customWidth="1"/>
    <col min="10" max="10" width="1" style="7" customWidth="1"/>
    <col min="11" max="11" width="21.7109375" style="7" customWidth="1"/>
    <col min="12" max="12" width="1" style="7" customWidth="1"/>
    <col min="13" max="13" width="30.85546875" style="7" customWidth="1"/>
    <col min="14" max="14" width="1" style="7" customWidth="1"/>
    <col min="15" max="15" width="32.5703125" style="7" bestFit="1" customWidth="1"/>
    <col min="16" max="16" width="1" style="7" customWidth="1"/>
    <col min="17" max="17" width="30.5703125" style="35" customWidth="1"/>
    <col min="18" max="18" width="1" style="7" customWidth="1"/>
    <col min="19" max="19" width="9.140625" style="7" customWidth="1"/>
    <col min="20" max="20" width="9.140625" style="7"/>
    <col min="21" max="21" width="30" style="7" customWidth="1"/>
    <col min="22" max="16384" width="9.140625" style="7"/>
  </cols>
  <sheetData>
    <row r="1" spans="1:17" s="12" customFormat="1" ht="33.75" x14ac:dyDescent="0.8">
      <c r="Q1" s="59"/>
    </row>
    <row r="2" spans="1:17" s="73" customFormat="1" ht="42.75" x14ac:dyDescent="0.95">
      <c r="A2" s="124" t="s">
        <v>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s="73" customFormat="1" ht="42.75" x14ac:dyDescent="0.95">
      <c r="A3" s="124" t="s">
        <v>29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s="73" customFormat="1" ht="42.75" x14ac:dyDescent="0.95">
      <c r="A4" s="124" t="str">
        <f>'درآمد سود سهام '!A4:S4</f>
        <v>برای ماه منتهی به 1400/01/31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1:17" s="12" customFormat="1" ht="36" x14ac:dyDescent="0.8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60"/>
    </row>
    <row r="6" spans="1:17" ht="40.5" x14ac:dyDescent="0.65">
      <c r="A6" s="125" t="s">
        <v>78</v>
      </c>
      <c r="B6" s="125"/>
      <c r="C6" s="125"/>
      <c r="D6" s="125"/>
      <c r="E6" s="125"/>
      <c r="F6" s="125"/>
      <c r="G6" s="125"/>
      <c r="H6" s="125"/>
      <c r="I6" s="125"/>
    </row>
    <row r="7" spans="1:17" s="66" customFormat="1" ht="34.5" thickBot="1" x14ac:dyDescent="0.8">
      <c r="A7" s="123" t="s">
        <v>3</v>
      </c>
      <c r="C7" s="122" t="s">
        <v>139</v>
      </c>
      <c r="D7" s="122" t="s">
        <v>31</v>
      </c>
      <c r="E7" s="122" t="s">
        <v>31</v>
      </c>
      <c r="F7" s="122" t="s">
        <v>31</v>
      </c>
      <c r="G7" s="122" t="s">
        <v>31</v>
      </c>
      <c r="H7" s="122" t="s">
        <v>31</v>
      </c>
      <c r="I7" s="122" t="s">
        <v>31</v>
      </c>
      <c r="K7" s="122" t="s">
        <v>140</v>
      </c>
      <c r="L7" s="122" t="s">
        <v>32</v>
      </c>
      <c r="M7" s="122" t="s">
        <v>32</v>
      </c>
      <c r="N7" s="122" t="s">
        <v>32</v>
      </c>
      <c r="O7" s="122" t="s">
        <v>32</v>
      </c>
      <c r="P7" s="122" t="s">
        <v>32</v>
      </c>
      <c r="Q7" s="122" t="s">
        <v>32</v>
      </c>
    </row>
    <row r="8" spans="1:17" s="74" customFormat="1" ht="66" customHeight="1" thickBot="1" x14ac:dyDescent="0.8">
      <c r="A8" s="122" t="s">
        <v>3</v>
      </c>
      <c r="C8" s="75" t="s">
        <v>6</v>
      </c>
      <c r="E8" s="75" t="s">
        <v>45</v>
      </c>
      <c r="G8" s="75" t="s">
        <v>46</v>
      </c>
      <c r="I8" s="75" t="s">
        <v>48</v>
      </c>
      <c r="K8" s="75" t="s">
        <v>6</v>
      </c>
      <c r="M8" s="75" t="s">
        <v>45</v>
      </c>
      <c r="O8" s="75" t="s">
        <v>46</v>
      </c>
      <c r="Q8" s="76" t="s">
        <v>48</v>
      </c>
    </row>
    <row r="9" spans="1:17" s="66" customFormat="1" ht="40.5" customHeight="1" x14ac:dyDescent="0.75">
      <c r="A9" s="15" t="s">
        <v>95</v>
      </c>
      <c r="B9" s="15"/>
      <c r="C9" s="15">
        <v>1390000</v>
      </c>
      <c r="D9" s="15"/>
      <c r="E9" s="15">
        <v>20568731407</v>
      </c>
      <c r="F9" s="15"/>
      <c r="G9" s="15">
        <v>23526280833</v>
      </c>
      <c r="H9" s="15"/>
      <c r="I9" s="15">
        <v>-2957549426</v>
      </c>
      <c r="J9" s="7"/>
      <c r="K9" s="15">
        <v>1390000</v>
      </c>
      <c r="L9" s="15"/>
      <c r="M9" s="15">
        <v>20568731407</v>
      </c>
      <c r="N9" s="15"/>
      <c r="O9" s="15">
        <v>23526280833</v>
      </c>
      <c r="P9" s="15"/>
      <c r="Q9" s="15">
        <v>-2957549426</v>
      </c>
    </row>
    <row r="10" spans="1:17" s="66" customFormat="1" ht="40.5" customHeight="1" x14ac:dyDescent="0.75">
      <c r="A10" s="15" t="s">
        <v>104</v>
      </c>
      <c r="B10" s="15"/>
      <c r="C10" s="15">
        <v>200000</v>
      </c>
      <c r="D10" s="15"/>
      <c r="E10" s="15">
        <v>13798606865</v>
      </c>
      <c r="F10" s="15"/>
      <c r="G10" s="15">
        <v>15029041949</v>
      </c>
      <c r="H10" s="15"/>
      <c r="I10" s="15">
        <v>-1230435084</v>
      </c>
      <c r="J10" s="7"/>
      <c r="K10" s="15">
        <v>200000</v>
      </c>
      <c r="L10" s="15"/>
      <c r="M10" s="15">
        <v>13798606865</v>
      </c>
      <c r="N10" s="15"/>
      <c r="O10" s="15">
        <v>15029041949</v>
      </c>
      <c r="P10" s="15"/>
      <c r="Q10" s="15">
        <v>-1230435084</v>
      </c>
    </row>
    <row r="11" spans="1:17" s="66" customFormat="1" ht="40.5" customHeight="1" x14ac:dyDescent="0.75">
      <c r="A11" s="15" t="s">
        <v>89</v>
      </c>
      <c r="B11" s="15"/>
      <c r="C11" s="15">
        <v>50000</v>
      </c>
      <c r="D11" s="15"/>
      <c r="E11" s="15">
        <v>1177949277</v>
      </c>
      <c r="F11" s="15"/>
      <c r="G11" s="15">
        <v>1140216180</v>
      </c>
      <c r="H11" s="15"/>
      <c r="I11" s="15">
        <v>37733097</v>
      </c>
      <c r="J11" s="7"/>
      <c r="K11" s="15">
        <v>50000</v>
      </c>
      <c r="L11" s="15"/>
      <c r="M11" s="15">
        <v>1177949277</v>
      </c>
      <c r="N11" s="15"/>
      <c r="O11" s="15">
        <v>1140216180</v>
      </c>
      <c r="P11" s="15"/>
      <c r="Q11" s="15">
        <v>37733097</v>
      </c>
    </row>
    <row r="12" spans="1:17" s="66" customFormat="1" ht="40.5" customHeight="1" x14ac:dyDescent="0.75">
      <c r="A12" s="15" t="s">
        <v>92</v>
      </c>
      <c r="B12" s="15"/>
      <c r="C12" s="15">
        <v>100000</v>
      </c>
      <c r="D12" s="15"/>
      <c r="E12" s="15">
        <v>14456104059</v>
      </c>
      <c r="F12" s="15"/>
      <c r="G12" s="15">
        <v>14501897232</v>
      </c>
      <c r="H12" s="15"/>
      <c r="I12" s="15">
        <v>-45793173</v>
      </c>
      <c r="J12" s="7"/>
      <c r="K12" s="15">
        <v>100000</v>
      </c>
      <c r="L12" s="15"/>
      <c r="M12" s="15">
        <v>14456104059</v>
      </c>
      <c r="N12" s="15"/>
      <c r="O12" s="15">
        <v>14501897232</v>
      </c>
      <c r="P12" s="15"/>
      <c r="Q12" s="15">
        <v>-45793173</v>
      </c>
    </row>
    <row r="13" spans="1:17" s="66" customFormat="1" ht="40.5" customHeight="1" x14ac:dyDescent="0.75">
      <c r="A13" s="15" t="s">
        <v>112</v>
      </c>
      <c r="B13" s="15"/>
      <c r="C13" s="15">
        <v>750000</v>
      </c>
      <c r="D13" s="15"/>
      <c r="E13" s="15">
        <v>8414724544</v>
      </c>
      <c r="F13" s="15"/>
      <c r="G13" s="15">
        <v>7938483301</v>
      </c>
      <c r="H13" s="15"/>
      <c r="I13" s="15">
        <v>476241243</v>
      </c>
      <c r="J13" s="7"/>
      <c r="K13" s="15">
        <v>750000</v>
      </c>
      <c r="L13" s="15"/>
      <c r="M13" s="15">
        <v>8414724544</v>
      </c>
      <c r="N13" s="15"/>
      <c r="O13" s="15">
        <v>7938483301</v>
      </c>
      <c r="P13" s="15"/>
      <c r="Q13" s="15">
        <v>476241243</v>
      </c>
    </row>
    <row r="14" spans="1:17" x14ac:dyDescent="0.65">
      <c r="A14" s="89"/>
      <c r="B14" s="89"/>
      <c r="C14" s="90">
        <f t="shared" ref="C14:Q14" si="0">-SUM(C9:C13)</f>
        <v>-2490000</v>
      </c>
      <c r="D14" s="90">
        <f t="shared" si="0"/>
        <v>0</v>
      </c>
      <c r="E14" s="90">
        <f t="shared" si="0"/>
        <v>-58416116152</v>
      </c>
      <c r="F14" s="90">
        <f t="shared" si="0"/>
        <v>0</v>
      </c>
      <c r="G14" s="90">
        <f t="shared" si="0"/>
        <v>-62135919495</v>
      </c>
      <c r="H14" s="90">
        <f t="shared" si="0"/>
        <v>0</v>
      </c>
      <c r="I14" s="90">
        <f t="shared" si="0"/>
        <v>3719803343</v>
      </c>
      <c r="J14" s="90">
        <f t="shared" si="0"/>
        <v>0</v>
      </c>
      <c r="K14" s="90">
        <f t="shared" si="0"/>
        <v>-2490000</v>
      </c>
      <c r="L14" s="90">
        <f t="shared" si="0"/>
        <v>0</v>
      </c>
      <c r="M14" s="90">
        <f>SUM(M9:M13)</f>
        <v>58416116152</v>
      </c>
      <c r="N14" s="90">
        <f t="shared" si="0"/>
        <v>0</v>
      </c>
      <c r="O14" s="90">
        <f t="shared" si="0"/>
        <v>-62135919495</v>
      </c>
      <c r="P14" s="90">
        <f t="shared" si="0"/>
        <v>0</v>
      </c>
      <c r="Q14" s="90">
        <f>SUM(Q9:Q13)</f>
        <v>-3719803343</v>
      </c>
    </row>
    <row r="16" spans="1:17" x14ac:dyDescent="0.6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7" x14ac:dyDescent="0.6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7" x14ac:dyDescent="0.6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7" x14ac:dyDescent="0.6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7" x14ac:dyDescent="0.6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7" x14ac:dyDescent="0.6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3" spans="1:17" x14ac:dyDescent="0.6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7" x14ac:dyDescent="0.6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7" x14ac:dyDescent="0.6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7" spans="1:17" x14ac:dyDescent="0.6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7" x14ac:dyDescent="0.65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61"/>
    </row>
    <row r="29" spans="1:17" x14ac:dyDescent="0.6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7" x14ac:dyDescent="0.6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7" x14ac:dyDescent="0.6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7" x14ac:dyDescent="0.6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7" x14ac:dyDescent="0.6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7" x14ac:dyDescent="0.6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7" ht="30" x14ac:dyDescent="0.75">
      <c r="C35" s="19"/>
      <c r="D35" s="8"/>
      <c r="E35" s="19"/>
      <c r="F35" s="8"/>
      <c r="G35" s="19"/>
      <c r="H35" s="8"/>
      <c r="I35" s="20"/>
      <c r="J35" s="8"/>
      <c r="K35" s="19"/>
      <c r="L35" s="8"/>
      <c r="M35" s="19"/>
      <c r="N35" s="8"/>
      <c r="O35" s="19"/>
      <c r="P35" s="8"/>
      <c r="Q35" s="62"/>
    </row>
    <row r="36" spans="1:17" x14ac:dyDescent="0.6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7" x14ac:dyDescent="0.6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7" x14ac:dyDescent="0.6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7" x14ac:dyDescent="0.6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7" x14ac:dyDescent="0.6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7" x14ac:dyDescent="0.6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</sheetData>
  <sortState xmlns:xlrd2="http://schemas.microsoft.com/office/spreadsheetml/2017/richdata2" ref="A8:Q13">
    <sortCondition descending="1" ref="Q8:Q13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4"/>
  <sheetViews>
    <sheetView rightToLeft="1" view="pageBreakPreview" topLeftCell="A4" zoomScale="60" zoomScaleNormal="100" workbookViewId="0">
      <selection activeCell="Q28" sqref="Q28"/>
    </sheetView>
  </sheetViews>
  <sheetFormatPr defaultColWidth="8.7109375" defaultRowHeight="27.75" x14ac:dyDescent="0.65"/>
  <cols>
    <col min="1" max="1" width="39.42578125" style="7" customWidth="1"/>
    <col min="2" max="2" width="0.5703125" style="7" customWidth="1"/>
    <col min="3" max="3" width="18.42578125" style="7" bestFit="1" customWidth="1"/>
    <col min="4" max="4" width="0.5703125" style="7" customWidth="1"/>
    <col min="5" max="5" width="26.5703125" style="7" bestFit="1" customWidth="1"/>
    <col min="6" max="6" width="0.7109375" style="7" customWidth="1"/>
    <col min="7" max="7" width="27" style="7" bestFit="1" customWidth="1"/>
    <col min="8" max="8" width="1" style="7" customWidth="1"/>
    <col min="9" max="9" width="25.42578125" style="7" bestFit="1" customWidth="1"/>
    <col min="10" max="10" width="1.140625" style="7" customWidth="1"/>
    <col min="11" max="11" width="18.42578125" style="7" bestFit="1" customWidth="1"/>
    <col min="12" max="12" width="1" style="7" customWidth="1"/>
    <col min="13" max="13" width="26.5703125" style="7" bestFit="1" customWidth="1"/>
    <col min="14" max="14" width="0.7109375" style="7" customWidth="1"/>
    <col min="15" max="15" width="27" style="7" bestFit="1" customWidth="1"/>
    <col min="16" max="16" width="0.85546875" style="7" customWidth="1"/>
    <col min="17" max="17" width="25.5703125" style="7" bestFit="1" customWidth="1"/>
    <col min="18" max="16384" width="8.7109375" style="7"/>
  </cols>
  <sheetData>
    <row r="1" spans="1:17" ht="31.5" customHeight="1" x14ac:dyDescent="0.65"/>
    <row r="2" spans="1:17" s="12" customFormat="1" ht="36" x14ac:dyDescent="0.8">
      <c r="A2" s="126" t="s">
        <v>67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s="12" customFormat="1" ht="36" x14ac:dyDescent="0.8">
      <c r="A3" s="126" t="s">
        <v>29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s="12" customFormat="1" ht="36" x14ac:dyDescent="0.8">
      <c r="A4" s="126" t="str">
        <f>'درآمد ناشی از فروش '!A4:Q4</f>
        <v>برای ماه منتهی به 1400/01/31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7" s="12" customFormat="1" ht="36" x14ac:dyDescent="0.8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17" ht="40.5" x14ac:dyDescent="0.65">
      <c r="A6" s="125" t="s">
        <v>79</v>
      </c>
      <c r="B6" s="125"/>
      <c r="C6" s="125"/>
      <c r="D6" s="125"/>
      <c r="E6" s="125"/>
      <c r="F6" s="125"/>
      <c r="G6" s="125"/>
      <c r="H6" s="125"/>
    </row>
    <row r="7" spans="1:17" ht="45" customHeight="1" thickBot="1" x14ac:dyDescent="0.7">
      <c r="A7" s="120" t="s">
        <v>3</v>
      </c>
      <c r="C7" s="119" t="s">
        <v>139</v>
      </c>
      <c r="D7" s="119" t="s">
        <v>31</v>
      </c>
      <c r="E7" s="119" t="s">
        <v>31</v>
      </c>
      <c r="F7" s="119" t="s">
        <v>31</v>
      </c>
      <c r="G7" s="119" t="s">
        <v>31</v>
      </c>
      <c r="H7" s="119" t="s">
        <v>31</v>
      </c>
      <c r="I7" s="119" t="s">
        <v>31</v>
      </c>
      <c r="K7" s="119" t="s">
        <v>142</v>
      </c>
      <c r="L7" s="119" t="s">
        <v>32</v>
      </c>
      <c r="M7" s="119" t="s">
        <v>32</v>
      </c>
      <c r="N7" s="119" t="s">
        <v>32</v>
      </c>
      <c r="O7" s="119" t="s">
        <v>32</v>
      </c>
      <c r="P7" s="119" t="s">
        <v>32</v>
      </c>
      <c r="Q7" s="119" t="s">
        <v>32</v>
      </c>
    </row>
    <row r="8" spans="1:17" s="13" customFormat="1" ht="54.75" customHeight="1" thickBot="1" x14ac:dyDescent="0.7">
      <c r="A8" s="119" t="s">
        <v>3</v>
      </c>
      <c r="C8" s="14" t="s">
        <v>6</v>
      </c>
      <c r="E8" s="14" t="s">
        <v>45</v>
      </c>
      <c r="G8" s="14" t="s">
        <v>46</v>
      </c>
      <c r="I8" s="14" t="s">
        <v>47</v>
      </c>
      <c r="K8" s="14" t="s">
        <v>6</v>
      </c>
      <c r="M8" s="14" t="s">
        <v>45</v>
      </c>
      <c r="O8" s="14" t="s">
        <v>46</v>
      </c>
      <c r="Q8" s="14" t="s">
        <v>47</v>
      </c>
    </row>
    <row r="9" spans="1:17" ht="34.5" customHeight="1" x14ac:dyDescent="0.65">
      <c r="A9" s="15" t="s">
        <v>97</v>
      </c>
      <c r="B9" s="15"/>
      <c r="C9" s="15">
        <v>2000000</v>
      </c>
      <c r="D9" s="15"/>
      <c r="E9" s="15">
        <v>22008267000</v>
      </c>
      <c r="F9" s="15"/>
      <c r="G9" s="15">
        <v>21726269106</v>
      </c>
      <c r="H9" s="15"/>
      <c r="I9" s="15">
        <v>281997894</v>
      </c>
      <c r="K9" s="15">
        <v>2000000</v>
      </c>
      <c r="L9" s="15"/>
      <c r="M9" s="15">
        <v>22008267000</v>
      </c>
      <c r="N9" s="15"/>
      <c r="O9" s="15">
        <v>21726269106</v>
      </c>
      <c r="P9" s="15"/>
      <c r="Q9" s="15">
        <v>281997894</v>
      </c>
    </row>
    <row r="10" spans="1:17" ht="34.5" customHeight="1" x14ac:dyDescent="0.65">
      <c r="A10" s="15" t="s">
        <v>92</v>
      </c>
      <c r="B10" s="15"/>
      <c r="C10" s="15">
        <v>1330000</v>
      </c>
      <c r="D10" s="15"/>
      <c r="E10" s="15">
        <v>177734698627</v>
      </c>
      <c r="F10" s="15"/>
      <c r="G10" s="15">
        <v>192551316932</v>
      </c>
      <c r="H10" s="15"/>
      <c r="I10" s="15">
        <v>-14816618304</v>
      </c>
      <c r="K10" s="15">
        <v>1330000</v>
      </c>
      <c r="L10" s="15"/>
      <c r="M10" s="15">
        <v>177734698627</v>
      </c>
      <c r="N10" s="15"/>
      <c r="O10" s="15">
        <v>192551316932</v>
      </c>
      <c r="P10" s="15"/>
      <c r="Q10" s="15">
        <v>-14816618304</v>
      </c>
    </row>
    <row r="11" spans="1:17" ht="34.5" customHeight="1" x14ac:dyDescent="0.65">
      <c r="A11" s="15" t="s">
        <v>109</v>
      </c>
      <c r="B11" s="15"/>
      <c r="C11" s="15">
        <v>7200000</v>
      </c>
      <c r="D11" s="15"/>
      <c r="E11" s="15">
        <v>61336861200</v>
      </c>
      <c r="F11" s="15"/>
      <c r="G11" s="15">
        <v>66830564342</v>
      </c>
      <c r="H11" s="15"/>
      <c r="I11" s="15">
        <v>-5493703142</v>
      </c>
      <c r="K11" s="15">
        <v>7200000</v>
      </c>
      <c r="L11" s="15"/>
      <c r="M11" s="15">
        <v>61336861200</v>
      </c>
      <c r="N11" s="15"/>
      <c r="O11" s="15">
        <v>66830564342</v>
      </c>
      <c r="P11" s="15"/>
      <c r="Q11" s="15">
        <v>-5493703142</v>
      </c>
    </row>
    <row r="12" spans="1:17" ht="34.5" customHeight="1" x14ac:dyDescent="0.65">
      <c r="A12" s="15" t="s">
        <v>112</v>
      </c>
      <c r="B12" s="15"/>
      <c r="C12" s="15">
        <v>581250</v>
      </c>
      <c r="D12" s="15"/>
      <c r="E12" s="15">
        <v>6817940437</v>
      </c>
      <c r="F12" s="15"/>
      <c r="G12" s="15">
        <v>6152324556</v>
      </c>
      <c r="H12" s="15"/>
      <c r="I12" s="15">
        <v>665615881</v>
      </c>
      <c r="K12" s="15">
        <v>581250</v>
      </c>
      <c r="L12" s="15"/>
      <c r="M12" s="15">
        <v>6817940437</v>
      </c>
      <c r="N12" s="15"/>
      <c r="O12" s="15">
        <v>6152324556</v>
      </c>
      <c r="P12" s="15"/>
      <c r="Q12" s="15">
        <v>665615881</v>
      </c>
    </row>
    <row r="13" spans="1:17" ht="34.5" customHeight="1" x14ac:dyDescent="0.65">
      <c r="A13" s="15" t="s">
        <v>84</v>
      </c>
      <c r="B13" s="15"/>
      <c r="C13" s="15">
        <v>1200000</v>
      </c>
      <c r="D13" s="15"/>
      <c r="E13" s="15">
        <v>114407202600</v>
      </c>
      <c r="F13" s="15"/>
      <c r="G13" s="15">
        <v>124582298400</v>
      </c>
      <c r="H13" s="15"/>
      <c r="I13" s="15">
        <v>-10175095800</v>
      </c>
      <c r="K13" s="15">
        <v>1200000</v>
      </c>
      <c r="L13" s="15"/>
      <c r="M13" s="15">
        <v>114407202600</v>
      </c>
      <c r="N13" s="15"/>
      <c r="O13" s="15">
        <v>124582298400</v>
      </c>
      <c r="P13" s="15"/>
      <c r="Q13" s="15">
        <v>-10175095800</v>
      </c>
    </row>
    <row r="14" spans="1:17" ht="34.5" customHeight="1" x14ac:dyDescent="0.65">
      <c r="A14" s="15" t="s">
        <v>91</v>
      </c>
      <c r="B14" s="15"/>
      <c r="C14" s="15">
        <v>11000000</v>
      </c>
      <c r="D14" s="15"/>
      <c r="E14" s="15">
        <v>187090150500</v>
      </c>
      <c r="F14" s="15"/>
      <c r="G14" s="15">
        <v>188679803175</v>
      </c>
      <c r="H14" s="15"/>
      <c r="I14" s="15">
        <v>-1589652675</v>
      </c>
      <c r="K14" s="15">
        <v>11000000</v>
      </c>
      <c r="L14" s="15"/>
      <c r="M14" s="15">
        <v>187090150500</v>
      </c>
      <c r="N14" s="15"/>
      <c r="O14" s="15">
        <v>188679803175</v>
      </c>
      <c r="P14" s="15"/>
      <c r="Q14" s="15">
        <v>-1589652675</v>
      </c>
    </row>
    <row r="15" spans="1:17" ht="34.5" customHeight="1" x14ac:dyDescent="0.65">
      <c r="A15" s="15" t="s">
        <v>88</v>
      </c>
      <c r="B15" s="15"/>
      <c r="C15" s="15">
        <v>18500000</v>
      </c>
      <c r="D15" s="15"/>
      <c r="E15" s="15">
        <v>192726414000</v>
      </c>
      <c r="F15" s="15"/>
      <c r="G15" s="15">
        <v>214946484177</v>
      </c>
      <c r="H15" s="15"/>
      <c r="I15" s="15">
        <v>-22220070177</v>
      </c>
      <c r="K15" s="15">
        <v>18500000</v>
      </c>
      <c r="L15" s="15"/>
      <c r="M15" s="15">
        <v>192726414000</v>
      </c>
      <c r="N15" s="15"/>
      <c r="O15" s="15">
        <v>214946484177</v>
      </c>
      <c r="P15" s="15"/>
      <c r="Q15" s="15">
        <v>-22220070177</v>
      </c>
    </row>
    <row r="16" spans="1:17" ht="34.5" customHeight="1" x14ac:dyDescent="0.65">
      <c r="A16" s="15" t="s">
        <v>86</v>
      </c>
      <c r="B16" s="15"/>
      <c r="C16" s="15">
        <v>3500000</v>
      </c>
      <c r="D16" s="15"/>
      <c r="E16" s="15">
        <v>99539196750</v>
      </c>
      <c r="F16" s="15"/>
      <c r="G16" s="15">
        <v>100930866750</v>
      </c>
      <c r="H16" s="15"/>
      <c r="I16" s="15">
        <v>-1391670000</v>
      </c>
      <c r="K16" s="15">
        <v>3500000</v>
      </c>
      <c r="L16" s="15"/>
      <c r="M16" s="15">
        <v>99539196750</v>
      </c>
      <c r="N16" s="15"/>
      <c r="O16" s="15">
        <v>100930866750</v>
      </c>
      <c r="P16" s="15"/>
      <c r="Q16" s="15">
        <v>-1391670000</v>
      </c>
    </row>
    <row r="17" spans="1:17" ht="34.5" customHeight="1" x14ac:dyDescent="0.65">
      <c r="A17" s="15" t="s">
        <v>85</v>
      </c>
      <c r="B17" s="15"/>
      <c r="C17" s="15">
        <v>3700000</v>
      </c>
      <c r="D17" s="15"/>
      <c r="E17" s="15">
        <v>202693753350</v>
      </c>
      <c r="F17" s="15"/>
      <c r="G17" s="15">
        <v>214573644900</v>
      </c>
      <c r="H17" s="15"/>
      <c r="I17" s="15">
        <v>-11879891550</v>
      </c>
      <c r="K17" s="15">
        <v>3700000</v>
      </c>
      <c r="L17" s="15"/>
      <c r="M17" s="15">
        <v>202693753350</v>
      </c>
      <c r="N17" s="15"/>
      <c r="O17" s="15">
        <v>214573644900</v>
      </c>
      <c r="P17" s="15"/>
      <c r="Q17" s="15">
        <v>-11879891550</v>
      </c>
    </row>
    <row r="18" spans="1:17" ht="34.5" customHeight="1" x14ac:dyDescent="0.65">
      <c r="A18" s="15" t="s">
        <v>106</v>
      </c>
      <c r="B18" s="15"/>
      <c r="C18" s="15">
        <v>3500000</v>
      </c>
      <c r="D18" s="15"/>
      <c r="E18" s="15">
        <v>63564527250</v>
      </c>
      <c r="F18" s="15"/>
      <c r="G18" s="15">
        <v>69513916500</v>
      </c>
      <c r="H18" s="15"/>
      <c r="I18" s="15">
        <v>-5949389250</v>
      </c>
      <c r="K18" s="15">
        <v>3500000</v>
      </c>
      <c r="L18" s="15"/>
      <c r="M18" s="15">
        <v>63564527250</v>
      </c>
      <c r="N18" s="15"/>
      <c r="O18" s="15">
        <v>69513916500</v>
      </c>
      <c r="P18" s="15"/>
      <c r="Q18" s="15">
        <v>-5949389250</v>
      </c>
    </row>
    <row r="19" spans="1:17" ht="34.5" customHeight="1" x14ac:dyDescent="0.65">
      <c r="A19" s="15" t="s">
        <v>95</v>
      </c>
      <c r="B19" s="15"/>
      <c r="C19" s="15">
        <v>10000</v>
      </c>
      <c r="D19" s="15"/>
      <c r="E19" s="15">
        <v>145131300</v>
      </c>
      <c r="F19" s="15"/>
      <c r="G19" s="15">
        <v>169253827</v>
      </c>
      <c r="H19" s="15"/>
      <c r="I19" s="15">
        <v>-24122527</v>
      </c>
      <c r="K19" s="15">
        <v>10000</v>
      </c>
      <c r="L19" s="15"/>
      <c r="M19" s="15">
        <v>145131300</v>
      </c>
      <c r="N19" s="15"/>
      <c r="O19" s="15">
        <v>169253827</v>
      </c>
      <c r="P19" s="15"/>
      <c r="Q19" s="15">
        <v>-24122527</v>
      </c>
    </row>
    <row r="20" spans="1:17" ht="34.5" customHeight="1" x14ac:dyDescent="0.65">
      <c r="A20" s="15" t="s">
        <v>133</v>
      </c>
      <c r="B20" s="15"/>
      <c r="C20" s="15">
        <v>300000</v>
      </c>
      <c r="D20" s="15"/>
      <c r="E20" s="15">
        <v>14600606400</v>
      </c>
      <c r="F20" s="15"/>
      <c r="G20" s="15">
        <v>14631231078</v>
      </c>
      <c r="H20" s="15"/>
      <c r="I20" s="15">
        <v>-30624678</v>
      </c>
      <c r="K20" s="15">
        <v>300000</v>
      </c>
      <c r="L20" s="15"/>
      <c r="M20" s="15">
        <v>14600606400</v>
      </c>
      <c r="N20" s="15"/>
      <c r="O20" s="15">
        <v>14631231078</v>
      </c>
      <c r="P20" s="15"/>
      <c r="Q20" s="15">
        <v>-30624678</v>
      </c>
    </row>
    <row r="21" spans="1:17" ht="34.5" customHeight="1" x14ac:dyDescent="0.65">
      <c r="A21" s="15" t="s">
        <v>90</v>
      </c>
      <c r="B21" s="15"/>
      <c r="C21" s="15">
        <v>8000000</v>
      </c>
      <c r="D21" s="15"/>
      <c r="E21" s="15">
        <v>98212140000</v>
      </c>
      <c r="F21" s="15"/>
      <c r="G21" s="15">
        <v>110977929313</v>
      </c>
      <c r="H21" s="15"/>
      <c r="I21" s="15">
        <v>-12765789313</v>
      </c>
      <c r="K21" s="15">
        <v>8000000</v>
      </c>
      <c r="L21" s="15"/>
      <c r="M21" s="15">
        <v>98212140000</v>
      </c>
      <c r="N21" s="15"/>
      <c r="O21" s="15">
        <v>110977929313</v>
      </c>
      <c r="P21" s="15"/>
      <c r="Q21" s="15">
        <v>-12765789313</v>
      </c>
    </row>
    <row r="22" spans="1:17" ht="34.5" customHeight="1" x14ac:dyDescent="0.65">
      <c r="A22" s="15" t="s">
        <v>93</v>
      </c>
      <c r="B22" s="15"/>
      <c r="C22" s="15">
        <v>50000000</v>
      </c>
      <c r="D22" s="15"/>
      <c r="E22" s="15">
        <v>207756450000</v>
      </c>
      <c r="F22" s="15"/>
      <c r="G22" s="15">
        <v>214217775000</v>
      </c>
      <c r="H22" s="15"/>
      <c r="I22" s="15">
        <v>-6461325000</v>
      </c>
      <c r="K22" s="15">
        <v>50000000</v>
      </c>
      <c r="L22" s="15"/>
      <c r="M22" s="15">
        <v>207756450000</v>
      </c>
      <c r="N22" s="15"/>
      <c r="O22" s="15">
        <v>214217775000</v>
      </c>
      <c r="P22" s="15"/>
      <c r="Q22" s="15">
        <v>-6461325000</v>
      </c>
    </row>
    <row r="23" spans="1:17" ht="34.5" customHeight="1" x14ac:dyDescent="0.65">
      <c r="A23" s="15" t="s">
        <v>94</v>
      </c>
      <c r="B23" s="15"/>
      <c r="C23" s="15">
        <v>1000000</v>
      </c>
      <c r="D23" s="15"/>
      <c r="E23" s="15">
        <v>32207220000</v>
      </c>
      <c r="F23" s="15"/>
      <c r="G23" s="15">
        <v>33011406450</v>
      </c>
      <c r="H23" s="15"/>
      <c r="I23" s="15">
        <v>-804186450</v>
      </c>
      <c r="K23" s="15">
        <v>1000000</v>
      </c>
      <c r="L23" s="15"/>
      <c r="M23" s="15">
        <v>32207220000</v>
      </c>
      <c r="N23" s="15"/>
      <c r="O23" s="15">
        <v>33011406450</v>
      </c>
      <c r="P23" s="15"/>
      <c r="Q23" s="15">
        <v>-804186450</v>
      </c>
    </row>
    <row r="24" spans="1:17" ht="34.5" customHeight="1" x14ac:dyDescent="0.65">
      <c r="A24" s="15" t="s">
        <v>87</v>
      </c>
      <c r="B24" s="15"/>
      <c r="C24" s="15">
        <v>2400000</v>
      </c>
      <c r="D24" s="15"/>
      <c r="E24" s="15">
        <v>94689226800</v>
      </c>
      <c r="F24" s="15"/>
      <c r="G24" s="15">
        <v>103707248400</v>
      </c>
      <c r="H24" s="15"/>
      <c r="I24" s="15">
        <v>-9018021600</v>
      </c>
      <c r="K24" s="15">
        <v>2400000</v>
      </c>
      <c r="L24" s="15"/>
      <c r="M24" s="15">
        <v>94689226800</v>
      </c>
      <c r="N24" s="15"/>
      <c r="O24" s="15">
        <v>103707248400</v>
      </c>
      <c r="P24" s="15"/>
      <c r="Q24" s="15">
        <v>-9018021600</v>
      </c>
    </row>
    <row r="25" spans="1:17" ht="34.5" customHeight="1" x14ac:dyDescent="0.65">
      <c r="A25" s="15" t="s">
        <v>104</v>
      </c>
      <c r="B25" s="15"/>
      <c r="C25" s="15">
        <v>557575</v>
      </c>
      <c r="D25" s="15"/>
      <c r="E25" s="15">
        <v>38304176643</v>
      </c>
      <c r="F25" s="15"/>
      <c r="G25" s="15">
        <v>41899090327</v>
      </c>
      <c r="H25" s="15"/>
      <c r="I25" s="15">
        <v>-3594913683</v>
      </c>
      <c r="K25" s="15">
        <v>557575</v>
      </c>
      <c r="L25" s="15"/>
      <c r="M25" s="15">
        <v>38304176643</v>
      </c>
      <c r="N25" s="15"/>
      <c r="O25" s="15">
        <v>41899090327</v>
      </c>
      <c r="P25" s="15"/>
      <c r="Q25" s="15">
        <v>-3594913683</v>
      </c>
    </row>
    <row r="26" spans="1:17" ht="34.5" customHeight="1" x14ac:dyDescent="0.65">
      <c r="A26" s="15" t="s">
        <v>89</v>
      </c>
      <c r="B26" s="15"/>
      <c r="C26" s="15">
        <v>13900000</v>
      </c>
      <c r="D26" s="15"/>
      <c r="E26" s="15">
        <v>316139709600</v>
      </c>
      <c r="F26" s="15"/>
      <c r="G26" s="15">
        <v>316980098784</v>
      </c>
      <c r="H26" s="15"/>
      <c r="I26" s="15">
        <v>-840389184</v>
      </c>
      <c r="K26" s="15">
        <v>13900000</v>
      </c>
      <c r="L26" s="15"/>
      <c r="M26" s="15">
        <v>316139709600</v>
      </c>
      <c r="N26" s="15"/>
      <c r="O26" s="15">
        <v>316980098784</v>
      </c>
      <c r="P26" s="15"/>
      <c r="Q26" s="15">
        <v>-840389184</v>
      </c>
    </row>
    <row r="27" spans="1:17" ht="38.25" customHeight="1" thickBot="1" x14ac:dyDescent="0.7">
      <c r="C27" s="11">
        <f>SUM(C9:C26)</f>
        <v>128678825</v>
      </c>
      <c r="D27" s="11">
        <f t="shared" ref="D27:P27" si="0">SUM(D9:D26)</f>
        <v>0</v>
      </c>
      <c r="E27" s="11">
        <f>SUM(E9:E26)</f>
        <v>1929973672457</v>
      </c>
      <c r="F27" s="11">
        <f t="shared" si="0"/>
        <v>0</v>
      </c>
      <c r="G27" s="11">
        <f>SUM(G9:G26)</f>
        <v>2036081522017</v>
      </c>
      <c r="H27" s="11">
        <f t="shared" si="0"/>
        <v>0</v>
      </c>
      <c r="I27" s="11">
        <f>SUM(I9:I26)</f>
        <v>-106107849558</v>
      </c>
      <c r="J27" s="11">
        <f t="shared" si="0"/>
        <v>0</v>
      </c>
      <c r="K27" s="11">
        <f>SUM(K9:K26)</f>
        <v>128678825</v>
      </c>
      <c r="L27" s="11">
        <f t="shared" si="0"/>
        <v>0</v>
      </c>
      <c r="M27" s="11">
        <f>SUM(M9:M26)</f>
        <v>1929973672457</v>
      </c>
      <c r="N27" s="11">
        <f t="shared" si="0"/>
        <v>0</v>
      </c>
      <c r="O27" s="11">
        <f>SUM(O9:O26)</f>
        <v>2036081522017</v>
      </c>
      <c r="P27" s="11">
        <f t="shared" si="0"/>
        <v>0</v>
      </c>
      <c r="Q27" s="11">
        <f>SUM(Q9:Q26)</f>
        <v>-106107849558</v>
      </c>
    </row>
    <row r="28" spans="1:17" ht="38.25" customHeight="1" thickTop="1" x14ac:dyDescent="0.65">
      <c r="M28" s="50"/>
    </row>
    <row r="29" spans="1:17" ht="38.25" customHeight="1" x14ac:dyDescent="0.65">
      <c r="M29" s="50"/>
    </row>
    <row r="30" spans="1:17" ht="38.25" customHeight="1" x14ac:dyDescent="0.65">
      <c r="M30" s="50"/>
    </row>
    <row r="31" spans="1:17" ht="38.25" customHeight="1" x14ac:dyDescent="0.65">
      <c r="M31" s="50"/>
    </row>
    <row r="32" spans="1:17" ht="38.25" customHeight="1" x14ac:dyDescent="0.65">
      <c r="M32" s="50"/>
    </row>
    <row r="33" spans="13:13" ht="38.25" customHeight="1" x14ac:dyDescent="0.65">
      <c r="M33" s="50"/>
    </row>
    <row r="34" spans="13:13" ht="38.25" customHeight="1" x14ac:dyDescent="0.65">
      <c r="M34" s="50"/>
    </row>
    <row r="35" spans="13:13" ht="38.25" customHeight="1" x14ac:dyDescent="0.65">
      <c r="M35" s="50"/>
    </row>
    <row r="36" spans="13:13" ht="38.25" customHeight="1" x14ac:dyDescent="0.65">
      <c r="M36" s="50"/>
    </row>
    <row r="37" spans="13:13" ht="38.25" customHeight="1" x14ac:dyDescent="0.65">
      <c r="M37" s="50"/>
    </row>
    <row r="38" spans="13:13" ht="38.25" customHeight="1" x14ac:dyDescent="0.65"/>
    <row r="39" spans="13:13" ht="38.25" customHeight="1" x14ac:dyDescent="0.65"/>
    <row r="40" spans="13:13" ht="38.25" customHeight="1" x14ac:dyDescent="0.65"/>
    <row r="41" spans="13:13" ht="38.25" customHeight="1" x14ac:dyDescent="0.65"/>
    <row r="42" spans="13:13" ht="38.25" customHeight="1" x14ac:dyDescent="0.65"/>
    <row r="43" spans="13:13" ht="38.25" customHeight="1" x14ac:dyDescent="0.65"/>
    <row r="44" spans="13:13" ht="38.25" customHeight="1" x14ac:dyDescent="0.65"/>
  </sheetData>
  <sortState xmlns:xlrd2="http://schemas.microsoft.com/office/spreadsheetml/2017/richdata2" ref="A8:Q37">
    <sortCondition descending="1" ref="Q8:Q37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W48"/>
  <sheetViews>
    <sheetView rightToLeft="1" view="pageBreakPreview" topLeftCell="A4" zoomScale="40" zoomScaleNormal="100" zoomScaleSheetLayoutView="40" workbookViewId="0">
      <selection activeCell="Q28" sqref="Q28"/>
    </sheetView>
  </sheetViews>
  <sheetFormatPr defaultColWidth="9.140625" defaultRowHeight="27.75" x14ac:dyDescent="0.65"/>
  <cols>
    <col min="1" max="1" width="55.140625" style="17" customWidth="1"/>
    <col min="2" max="2" width="1" style="17" customWidth="1"/>
    <col min="3" max="3" width="39.140625" style="17" bestFit="1" customWidth="1"/>
    <col min="4" max="4" width="1" style="17" customWidth="1"/>
    <col min="5" max="5" width="45.5703125" style="17" bestFit="1" customWidth="1"/>
    <col min="6" max="6" width="1" style="17" customWidth="1"/>
    <col min="7" max="7" width="39.85546875" style="17" bestFit="1" customWidth="1"/>
    <col min="8" max="8" width="1" style="17" customWidth="1"/>
    <col min="9" max="9" width="43.7109375" style="17" bestFit="1" customWidth="1"/>
    <col min="10" max="10" width="1" style="17" customWidth="1"/>
    <col min="11" max="11" width="17.140625" style="21" bestFit="1" customWidth="1"/>
    <col min="12" max="12" width="1" style="17" customWidth="1"/>
    <col min="13" max="13" width="39.85546875" style="17" bestFit="1" customWidth="1"/>
    <col min="14" max="14" width="1" style="17" customWidth="1"/>
    <col min="15" max="15" width="40.85546875" style="17" bestFit="1" customWidth="1"/>
    <col min="16" max="16" width="1.5703125" style="17" customWidth="1"/>
    <col min="17" max="17" width="44" style="17" customWidth="1"/>
    <col min="18" max="18" width="1" style="17" customWidth="1"/>
    <col min="19" max="19" width="43.42578125" style="17" customWidth="1"/>
    <col min="20" max="20" width="1" style="17" customWidth="1"/>
    <col min="21" max="21" width="17.140625" style="21" bestFit="1" customWidth="1"/>
    <col min="22" max="22" width="1" style="17" customWidth="1"/>
    <col min="23" max="23" width="9.140625" style="17" customWidth="1"/>
    <col min="24" max="16384" width="9.140625" style="17"/>
  </cols>
  <sheetData>
    <row r="2" spans="1:21" s="82" customFormat="1" ht="78" x14ac:dyDescent="1.7">
      <c r="A2" s="127" t="s">
        <v>67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1:21" s="82" customFormat="1" ht="78" x14ac:dyDescent="1.7">
      <c r="A3" s="127" t="s">
        <v>29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1" s="82" customFormat="1" ht="78" x14ac:dyDescent="1.7">
      <c r="A4" s="127" t="str">
        <f>'درآمد ناشی از تغییر قیمت اوراق '!A4:Q4</f>
        <v>برای ماه منتهی به 1400/01/31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</row>
    <row r="5" spans="1:21" s="23" customFormat="1" ht="36" x14ac:dyDescent="0.8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1:21" s="77" customFormat="1" ht="53.25" x14ac:dyDescent="0.95">
      <c r="A6" s="130" t="s">
        <v>80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U6" s="83"/>
    </row>
    <row r="7" spans="1:21" ht="40.5" x14ac:dyDescent="0.6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21" s="77" customFormat="1" ht="46.5" customHeight="1" thickBot="1" x14ac:dyDescent="1">
      <c r="A8" s="128" t="s">
        <v>3</v>
      </c>
      <c r="C8" s="129" t="s">
        <v>139</v>
      </c>
      <c r="D8" s="129" t="s">
        <v>31</v>
      </c>
      <c r="E8" s="129" t="s">
        <v>31</v>
      </c>
      <c r="F8" s="129" t="s">
        <v>31</v>
      </c>
      <c r="G8" s="129" t="s">
        <v>31</v>
      </c>
      <c r="H8" s="129" t="s">
        <v>31</v>
      </c>
      <c r="I8" s="129" t="s">
        <v>31</v>
      </c>
      <c r="J8" s="129" t="s">
        <v>31</v>
      </c>
      <c r="K8" s="129" t="s">
        <v>31</v>
      </c>
      <c r="M8" s="129" t="s">
        <v>140</v>
      </c>
      <c r="N8" s="129" t="s">
        <v>32</v>
      </c>
      <c r="O8" s="129" t="s">
        <v>32</v>
      </c>
      <c r="P8" s="129" t="s">
        <v>32</v>
      </c>
      <c r="Q8" s="129" t="s">
        <v>32</v>
      </c>
      <c r="R8" s="129" t="s">
        <v>32</v>
      </c>
      <c r="S8" s="129" t="s">
        <v>32</v>
      </c>
      <c r="T8" s="129" t="s">
        <v>32</v>
      </c>
      <c r="U8" s="129" t="s">
        <v>32</v>
      </c>
    </row>
    <row r="9" spans="1:21" s="78" customFormat="1" ht="63" customHeight="1" thickBot="1" x14ac:dyDescent="1">
      <c r="A9" s="129" t="s">
        <v>3</v>
      </c>
      <c r="C9" s="79" t="s">
        <v>49</v>
      </c>
      <c r="E9" s="79" t="s">
        <v>50</v>
      </c>
      <c r="G9" s="79" t="s">
        <v>51</v>
      </c>
      <c r="I9" s="79" t="s">
        <v>22</v>
      </c>
      <c r="K9" s="79" t="s">
        <v>52</v>
      </c>
      <c r="M9" s="79" t="s">
        <v>49</v>
      </c>
      <c r="O9" s="79" t="s">
        <v>50</v>
      </c>
      <c r="Q9" s="79" t="s">
        <v>51</v>
      </c>
      <c r="S9" s="79" t="s">
        <v>22</v>
      </c>
      <c r="U9" s="79" t="s">
        <v>52</v>
      </c>
    </row>
    <row r="10" spans="1:21" s="73" customFormat="1" ht="51" customHeight="1" x14ac:dyDescent="0.95">
      <c r="A10" s="99" t="s">
        <v>95</v>
      </c>
      <c r="B10" s="99"/>
      <c r="C10" s="99">
        <v>0</v>
      </c>
      <c r="D10" s="99"/>
      <c r="E10" s="99">
        <v>-24122527</v>
      </c>
      <c r="F10" s="99"/>
      <c r="G10" s="99">
        <v>-2957549426</v>
      </c>
      <c r="H10" s="99"/>
      <c r="I10" s="99">
        <v>-2981671953</v>
      </c>
      <c r="J10" s="99"/>
      <c r="K10" s="99" t="s">
        <v>143</v>
      </c>
      <c r="M10" s="99">
        <v>0</v>
      </c>
      <c r="N10" s="99"/>
      <c r="O10" s="99">
        <v>-24122527</v>
      </c>
      <c r="P10" s="99"/>
      <c r="Q10" s="99">
        <v>-2957549426</v>
      </c>
      <c r="R10" s="99"/>
      <c r="S10" s="99">
        <v>-2981671953</v>
      </c>
      <c r="T10" s="99"/>
      <c r="U10" s="99" t="s">
        <v>143</v>
      </c>
    </row>
    <row r="11" spans="1:21" s="73" customFormat="1" ht="51" customHeight="1" x14ac:dyDescent="0.95">
      <c r="A11" s="99" t="s">
        <v>104</v>
      </c>
      <c r="B11" s="99"/>
      <c r="C11" s="99">
        <v>0</v>
      </c>
      <c r="D11" s="99"/>
      <c r="E11" s="99">
        <v>-3594913683</v>
      </c>
      <c r="F11" s="99"/>
      <c r="G11" s="99">
        <v>-1230435084</v>
      </c>
      <c r="H11" s="99"/>
      <c r="I11" s="99">
        <v>-4825348767</v>
      </c>
      <c r="J11" s="99"/>
      <c r="K11" s="99" t="s">
        <v>144</v>
      </c>
      <c r="M11" s="99">
        <v>0</v>
      </c>
      <c r="N11" s="99"/>
      <c r="O11" s="99">
        <v>-3594913683</v>
      </c>
      <c r="P11" s="99"/>
      <c r="Q11" s="99">
        <v>-1230435084</v>
      </c>
      <c r="R11" s="99"/>
      <c r="S11" s="99">
        <v>-4825348767</v>
      </c>
      <c r="T11" s="99"/>
      <c r="U11" s="99" t="s">
        <v>144</v>
      </c>
    </row>
    <row r="12" spans="1:21" s="73" customFormat="1" ht="51" customHeight="1" x14ac:dyDescent="0.95">
      <c r="A12" s="99" t="s">
        <v>89</v>
      </c>
      <c r="B12" s="99"/>
      <c r="C12" s="99">
        <v>0</v>
      </c>
      <c r="D12" s="99"/>
      <c r="E12" s="99">
        <v>-840389184</v>
      </c>
      <c r="F12" s="99"/>
      <c r="G12" s="99">
        <v>37733097</v>
      </c>
      <c r="H12" s="99"/>
      <c r="I12" s="99">
        <v>-802656087</v>
      </c>
      <c r="J12" s="99"/>
      <c r="K12" s="99" t="s">
        <v>145</v>
      </c>
      <c r="M12" s="99">
        <v>0</v>
      </c>
      <c r="N12" s="99"/>
      <c r="O12" s="99">
        <v>-840389184</v>
      </c>
      <c r="P12" s="99"/>
      <c r="Q12" s="99">
        <v>37733097</v>
      </c>
      <c r="R12" s="99"/>
      <c r="S12" s="99">
        <v>-802656087</v>
      </c>
      <c r="T12" s="99"/>
      <c r="U12" s="99" t="s">
        <v>145</v>
      </c>
    </row>
    <row r="13" spans="1:21" s="73" customFormat="1" ht="51" customHeight="1" x14ac:dyDescent="0.95">
      <c r="A13" s="99" t="s">
        <v>92</v>
      </c>
      <c r="B13" s="99"/>
      <c r="C13" s="99">
        <v>0</v>
      </c>
      <c r="D13" s="99"/>
      <c r="E13" s="99">
        <v>-14816618304</v>
      </c>
      <c r="F13" s="99"/>
      <c r="G13" s="99">
        <v>-45793173</v>
      </c>
      <c r="H13" s="99"/>
      <c r="I13" s="99">
        <v>-14862411477</v>
      </c>
      <c r="J13" s="99"/>
      <c r="K13" s="99" t="s">
        <v>146</v>
      </c>
      <c r="M13" s="99">
        <v>0</v>
      </c>
      <c r="N13" s="99"/>
      <c r="O13" s="99">
        <v>-14816618304</v>
      </c>
      <c r="P13" s="99"/>
      <c r="Q13" s="99">
        <v>-45793173</v>
      </c>
      <c r="R13" s="99"/>
      <c r="S13" s="99">
        <v>-14862411477</v>
      </c>
      <c r="T13" s="99"/>
      <c r="U13" s="99" t="s">
        <v>146</v>
      </c>
    </row>
    <row r="14" spans="1:21" s="73" customFormat="1" ht="51" customHeight="1" x14ac:dyDescent="0.95">
      <c r="A14" s="99" t="s">
        <v>112</v>
      </c>
      <c r="B14" s="99"/>
      <c r="C14" s="99">
        <v>0</v>
      </c>
      <c r="D14" s="99"/>
      <c r="E14" s="99">
        <v>665615881</v>
      </c>
      <c r="F14" s="99"/>
      <c r="G14" s="99">
        <v>476241243</v>
      </c>
      <c r="H14" s="99"/>
      <c r="I14" s="99">
        <v>1141857124</v>
      </c>
      <c r="J14" s="99"/>
      <c r="K14" s="99" t="s">
        <v>147</v>
      </c>
      <c r="M14" s="99">
        <v>0</v>
      </c>
      <c r="N14" s="99"/>
      <c r="O14" s="99">
        <v>665615881</v>
      </c>
      <c r="P14" s="99"/>
      <c r="Q14" s="99">
        <v>476241243</v>
      </c>
      <c r="R14" s="99"/>
      <c r="S14" s="99">
        <v>1141857124</v>
      </c>
      <c r="T14" s="99"/>
      <c r="U14" s="99" t="s">
        <v>147</v>
      </c>
    </row>
    <row r="15" spans="1:21" s="73" customFormat="1" ht="51" customHeight="1" x14ac:dyDescent="0.95">
      <c r="A15" s="99" t="s">
        <v>97</v>
      </c>
      <c r="B15" s="99"/>
      <c r="C15" s="99">
        <v>0</v>
      </c>
      <c r="D15" s="99"/>
      <c r="E15" s="99">
        <v>281997894</v>
      </c>
      <c r="F15" s="99"/>
      <c r="G15" s="99">
        <v>0</v>
      </c>
      <c r="H15" s="99"/>
      <c r="I15" s="99">
        <v>281997894</v>
      </c>
      <c r="J15" s="99"/>
      <c r="K15" s="99" t="s">
        <v>148</v>
      </c>
      <c r="M15" s="99">
        <v>0</v>
      </c>
      <c r="N15" s="99"/>
      <c r="O15" s="99">
        <v>281997894</v>
      </c>
      <c r="P15" s="99"/>
      <c r="Q15" s="99">
        <v>0</v>
      </c>
      <c r="R15" s="99"/>
      <c r="S15" s="99">
        <v>281997894</v>
      </c>
      <c r="T15" s="99"/>
      <c r="U15" s="99" t="s">
        <v>148</v>
      </c>
    </row>
    <row r="16" spans="1:21" s="73" customFormat="1" ht="51" customHeight="1" x14ac:dyDescent="0.95">
      <c r="A16" s="99" t="s">
        <v>109</v>
      </c>
      <c r="B16" s="99"/>
      <c r="C16" s="99">
        <v>0</v>
      </c>
      <c r="D16" s="99"/>
      <c r="E16" s="99">
        <v>-5493703142</v>
      </c>
      <c r="F16" s="99"/>
      <c r="G16" s="99">
        <v>0</v>
      </c>
      <c r="H16" s="99"/>
      <c r="I16" s="99">
        <v>-5493703142</v>
      </c>
      <c r="J16" s="99"/>
      <c r="K16" s="99" t="s">
        <v>149</v>
      </c>
      <c r="M16" s="99">
        <v>0</v>
      </c>
      <c r="N16" s="99"/>
      <c r="O16" s="99">
        <v>-5493703142</v>
      </c>
      <c r="P16" s="99"/>
      <c r="Q16" s="99">
        <v>0</v>
      </c>
      <c r="R16" s="99"/>
      <c r="S16" s="99">
        <v>-5493703142</v>
      </c>
      <c r="T16" s="99"/>
      <c r="U16" s="99" t="s">
        <v>149</v>
      </c>
    </row>
    <row r="17" spans="1:23" s="73" customFormat="1" ht="51" customHeight="1" x14ac:dyDescent="0.95">
      <c r="A17" s="99" t="s">
        <v>84</v>
      </c>
      <c r="B17" s="99"/>
      <c r="C17" s="99">
        <v>0</v>
      </c>
      <c r="D17" s="99"/>
      <c r="E17" s="99">
        <v>-10175095800</v>
      </c>
      <c r="F17" s="99"/>
      <c r="G17" s="99">
        <v>0</v>
      </c>
      <c r="H17" s="99"/>
      <c r="I17" s="99">
        <v>-10175095800</v>
      </c>
      <c r="J17" s="99"/>
      <c r="K17" s="99" t="s">
        <v>150</v>
      </c>
      <c r="M17" s="99">
        <v>0</v>
      </c>
      <c r="N17" s="99"/>
      <c r="O17" s="99">
        <v>-10175095800</v>
      </c>
      <c r="P17" s="99"/>
      <c r="Q17" s="99">
        <v>0</v>
      </c>
      <c r="R17" s="99"/>
      <c r="S17" s="99">
        <v>-10175095800</v>
      </c>
      <c r="T17" s="99"/>
      <c r="U17" s="99" t="s">
        <v>150</v>
      </c>
    </row>
    <row r="18" spans="1:23" s="73" customFormat="1" ht="51" customHeight="1" x14ac:dyDescent="0.95">
      <c r="A18" s="99" t="s">
        <v>91</v>
      </c>
      <c r="B18" s="99"/>
      <c r="C18" s="99">
        <v>0</v>
      </c>
      <c r="D18" s="99"/>
      <c r="E18" s="99">
        <v>-1589652675</v>
      </c>
      <c r="F18" s="99"/>
      <c r="G18" s="99">
        <v>0</v>
      </c>
      <c r="H18" s="99"/>
      <c r="I18" s="99">
        <v>-1589652675</v>
      </c>
      <c r="J18" s="99"/>
      <c r="K18" s="99" t="s">
        <v>151</v>
      </c>
      <c r="M18" s="99">
        <v>0</v>
      </c>
      <c r="N18" s="99"/>
      <c r="O18" s="99">
        <v>-1589652675</v>
      </c>
      <c r="P18" s="99"/>
      <c r="Q18" s="99">
        <v>0</v>
      </c>
      <c r="R18" s="99"/>
      <c r="S18" s="99">
        <v>-1589652675</v>
      </c>
      <c r="T18" s="99"/>
      <c r="U18" s="99" t="s">
        <v>151</v>
      </c>
    </row>
    <row r="19" spans="1:23" s="73" customFormat="1" ht="51" customHeight="1" x14ac:dyDescent="0.95">
      <c r="A19" s="99" t="s">
        <v>88</v>
      </c>
      <c r="B19" s="99"/>
      <c r="C19" s="99">
        <v>0</v>
      </c>
      <c r="D19" s="99"/>
      <c r="E19" s="99">
        <v>-22220070177</v>
      </c>
      <c r="F19" s="99"/>
      <c r="G19" s="99">
        <v>0</v>
      </c>
      <c r="H19" s="99"/>
      <c r="I19" s="99">
        <v>-22220070177</v>
      </c>
      <c r="J19" s="99"/>
      <c r="K19" s="99" t="s">
        <v>152</v>
      </c>
      <c r="M19" s="99">
        <v>0</v>
      </c>
      <c r="N19" s="99"/>
      <c r="O19" s="99">
        <v>-22220070177</v>
      </c>
      <c r="P19" s="99"/>
      <c r="Q19" s="99">
        <v>0</v>
      </c>
      <c r="R19" s="99"/>
      <c r="S19" s="99">
        <v>-22220070177</v>
      </c>
      <c r="T19" s="99"/>
      <c r="U19" s="99" t="s">
        <v>152</v>
      </c>
    </row>
    <row r="20" spans="1:23" s="73" customFormat="1" ht="51" customHeight="1" x14ac:dyDescent="0.95">
      <c r="A20" s="99" t="s">
        <v>86</v>
      </c>
      <c r="B20" s="99"/>
      <c r="C20" s="99">
        <v>0</v>
      </c>
      <c r="D20" s="99"/>
      <c r="E20" s="99">
        <v>-1391670000</v>
      </c>
      <c r="F20" s="99"/>
      <c r="G20" s="99">
        <v>0</v>
      </c>
      <c r="H20" s="99"/>
      <c r="I20" s="99">
        <v>-1391670000</v>
      </c>
      <c r="J20" s="99"/>
      <c r="K20" s="99" t="s">
        <v>153</v>
      </c>
      <c r="M20" s="99">
        <v>0</v>
      </c>
      <c r="N20" s="99"/>
      <c r="O20" s="99">
        <v>-1391670000</v>
      </c>
      <c r="P20" s="99"/>
      <c r="Q20" s="99">
        <v>0</v>
      </c>
      <c r="R20" s="99"/>
      <c r="S20" s="99">
        <v>-1391670000</v>
      </c>
      <c r="T20" s="99"/>
      <c r="U20" s="99" t="s">
        <v>153</v>
      </c>
    </row>
    <row r="21" spans="1:23" s="73" customFormat="1" ht="51" customHeight="1" x14ac:dyDescent="0.95">
      <c r="A21" s="99" t="s">
        <v>85</v>
      </c>
      <c r="B21" s="99"/>
      <c r="C21" s="99">
        <v>0</v>
      </c>
      <c r="D21" s="99"/>
      <c r="E21" s="99">
        <v>-11879891550</v>
      </c>
      <c r="F21" s="99"/>
      <c r="G21" s="99">
        <v>0</v>
      </c>
      <c r="H21" s="99"/>
      <c r="I21" s="99">
        <v>-11879891550</v>
      </c>
      <c r="J21" s="99"/>
      <c r="K21" s="99" t="s">
        <v>154</v>
      </c>
      <c r="M21" s="99">
        <v>0</v>
      </c>
      <c r="N21" s="99"/>
      <c r="O21" s="99">
        <v>-11879891550</v>
      </c>
      <c r="P21" s="99"/>
      <c r="Q21" s="99">
        <v>0</v>
      </c>
      <c r="R21" s="99"/>
      <c r="S21" s="99">
        <v>-11879891550</v>
      </c>
      <c r="T21" s="99"/>
      <c r="U21" s="99" t="s">
        <v>154</v>
      </c>
    </row>
    <row r="22" spans="1:23" s="73" customFormat="1" ht="51" customHeight="1" x14ac:dyDescent="0.95">
      <c r="A22" s="99" t="s">
        <v>106</v>
      </c>
      <c r="B22" s="99"/>
      <c r="C22" s="99">
        <v>0</v>
      </c>
      <c r="D22" s="99"/>
      <c r="E22" s="99">
        <v>-5949389250</v>
      </c>
      <c r="F22" s="99"/>
      <c r="G22" s="99">
        <v>0</v>
      </c>
      <c r="H22" s="99"/>
      <c r="I22" s="99">
        <v>-5949389250</v>
      </c>
      <c r="J22" s="99"/>
      <c r="K22" s="99" t="s">
        <v>155</v>
      </c>
      <c r="M22" s="99">
        <v>0</v>
      </c>
      <c r="N22" s="99"/>
      <c r="O22" s="99">
        <v>-5949389250</v>
      </c>
      <c r="P22" s="99"/>
      <c r="Q22" s="99">
        <v>0</v>
      </c>
      <c r="R22" s="99"/>
      <c r="S22" s="99">
        <v>-5949389250</v>
      </c>
      <c r="T22" s="99"/>
      <c r="U22" s="99" t="s">
        <v>155</v>
      </c>
    </row>
    <row r="23" spans="1:23" s="73" customFormat="1" ht="51" customHeight="1" x14ac:dyDescent="0.95">
      <c r="A23" s="99" t="s">
        <v>133</v>
      </c>
      <c r="B23" s="99"/>
      <c r="C23" s="99">
        <v>0</v>
      </c>
      <c r="D23" s="99"/>
      <c r="E23" s="99">
        <v>-30624678</v>
      </c>
      <c r="F23" s="99"/>
      <c r="G23" s="99">
        <v>0</v>
      </c>
      <c r="H23" s="99"/>
      <c r="I23" s="99">
        <v>-30624678</v>
      </c>
      <c r="J23" s="99"/>
      <c r="K23" s="99" t="s">
        <v>136</v>
      </c>
      <c r="M23" s="99">
        <v>0</v>
      </c>
      <c r="N23" s="99"/>
      <c r="O23" s="99">
        <v>-30624678</v>
      </c>
      <c r="P23" s="99"/>
      <c r="Q23" s="99">
        <v>0</v>
      </c>
      <c r="R23" s="99"/>
      <c r="S23" s="99">
        <v>-30624678</v>
      </c>
      <c r="T23" s="99"/>
      <c r="U23" s="99" t="s">
        <v>136</v>
      </c>
    </row>
    <row r="24" spans="1:23" s="73" customFormat="1" ht="51" customHeight="1" x14ac:dyDescent="0.95">
      <c r="A24" s="99" t="s">
        <v>90</v>
      </c>
      <c r="B24" s="99"/>
      <c r="C24" s="99">
        <v>0</v>
      </c>
      <c r="D24" s="99"/>
      <c r="E24" s="99">
        <v>-12765789313</v>
      </c>
      <c r="F24" s="99"/>
      <c r="G24" s="99">
        <v>0</v>
      </c>
      <c r="H24" s="99"/>
      <c r="I24" s="99">
        <v>-12765789313</v>
      </c>
      <c r="J24" s="99"/>
      <c r="K24" s="99" t="s">
        <v>156</v>
      </c>
      <c r="M24" s="99">
        <v>0</v>
      </c>
      <c r="N24" s="99"/>
      <c r="O24" s="99">
        <v>-12765789313</v>
      </c>
      <c r="P24" s="99"/>
      <c r="Q24" s="99">
        <v>0</v>
      </c>
      <c r="R24" s="99"/>
      <c r="S24" s="99">
        <v>-12765789313</v>
      </c>
      <c r="T24" s="99"/>
      <c r="U24" s="99" t="s">
        <v>156</v>
      </c>
    </row>
    <row r="25" spans="1:23" s="73" customFormat="1" ht="51" customHeight="1" x14ac:dyDescent="0.95">
      <c r="A25" s="99" t="s">
        <v>93</v>
      </c>
      <c r="B25" s="99"/>
      <c r="C25" s="99">
        <v>0</v>
      </c>
      <c r="D25" s="99"/>
      <c r="E25" s="99">
        <v>-6461325000</v>
      </c>
      <c r="F25" s="99"/>
      <c r="G25" s="99">
        <v>0</v>
      </c>
      <c r="H25" s="99"/>
      <c r="I25" s="99">
        <v>-6461325000</v>
      </c>
      <c r="J25" s="99"/>
      <c r="K25" s="99" t="s">
        <v>157</v>
      </c>
      <c r="M25" s="99">
        <v>0</v>
      </c>
      <c r="N25" s="99"/>
      <c r="O25" s="99">
        <v>-6461325000</v>
      </c>
      <c r="P25" s="99"/>
      <c r="Q25" s="99">
        <v>0</v>
      </c>
      <c r="R25" s="99"/>
      <c r="S25" s="99">
        <v>-6461325000</v>
      </c>
      <c r="T25" s="99"/>
      <c r="U25" s="99" t="s">
        <v>157</v>
      </c>
    </row>
    <row r="26" spans="1:23" s="73" customFormat="1" ht="51" customHeight="1" x14ac:dyDescent="0.95">
      <c r="A26" s="99" t="s">
        <v>94</v>
      </c>
      <c r="B26" s="99"/>
      <c r="C26" s="99">
        <v>0</v>
      </c>
      <c r="D26" s="99"/>
      <c r="E26" s="99">
        <v>-804186450</v>
      </c>
      <c r="F26" s="99"/>
      <c r="G26" s="99">
        <v>0</v>
      </c>
      <c r="H26" s="99"/>
      <c r="I26" s="99">
        <v>-804186450</v>
      </c>
      <c r="J26" s="99"/>
      <c r="K26" s="99" t="s">
        <v>145</v>
      </c>
      <c r="M26" s="99">
        <v>0</v>
      </c>
      <c r="N26" s="99"/>
      <c r="O26" s="99">
        <v>-804186450</v>
      </c>
      <c r="P26" s="99"/>
      <c r="Q26" s="99">
        <v>0</v>
      </c>
      <c r="R26" s="99"/>
      <c r="S26" s="99">
        <v>-804186450</v>
      </c>
      <c r="T26" s="99"/>
      <c r="U26" s="99" t="s">
        <v>145</v>
      </c>
    </row>
    <row r="27" spans="1:23" s="73" customFormat="1" ht="51" customHeight="1" x14ac:dyDescent="0.95">
      <c r="A27" s="99" t="s">
        <v>87</v>
      </c>
      <c r="B27" s="99"/>
      <c r="C27" s="99">
        <v>0</v>
      </c>
      <c r="D27" s="99"/>
      <c r="E27" s="99">
        <v>-9018021600</v>
      </c>
      <c r="F27" s="99"/>
      <c r="G27" s="99">
        <v>0</v>
      </c>
      <c r="H27" s="99"/>
      <c r="I27" s="99">
        <v>-9018021600</v>
      </c>
      <c r="J27" s="99"/>
      <c r="K27" s="99" t="s">
        <v>158</v>
      </c>
      <c r="M27" s="99">
        <v>0</v>
      </c>
      <c r="N27" s="99"/>
      <c r="O27" s="99">
        <v>-9018021600</v>
      </c>
      <c r="P27" s="99"/>
      <c r="Q27" s="99">
        <v>0</v>
      </c>
      <c r="R27" s="99"/>
      <c r="S27" s="99">
        <v>-9018021600</v>
      </c>
      <c r="T27" s="99"/>
      <c r="U27" s="99" t="s">
        <v>158</v>
      </c>
    </row>
    <row r="28" spans="1:23" s="77" customFormat="1" ht="51" customHeight="1" thickBot="1" x14ac:dyDescent="1.1000000000000001">
      <c r="C28" s="80">
        <f>SUM(C10:C27)</f>
        <v>0</v>
      </c>
      <c r="D28" s="80">
        <f t="shared" ref="D28:V28" si="0">SUM(D10:D27)</f>
        <v>0</v>
      </c>
      <c r="E28" s="80">
        <f>SUM(E10:E27)</f>
        <v>-106107849558</v>
      </c>
      <c r="F28" s="80">
        <f t="shared" si="0"/>
        <v>0</v>
      </c>
      <c r="G28" s="80">
        <f>SUM(G10:G27)</f>
        <v>-3719803343</v>
      </c>
      <c r="H28" s="80">
        <f t="shared" si="0"/>
        <v>0</v>
      </c>
      <c r="I28" s="80">
        <f>SUM(I10:I27)</f>
        <v>-109827652901</v>
      </c>
      <c r="J28" s="80">
        <f t="shared" si="0"/>
        <v>0</v>
      </c>
      <c r="K28" s="81">
        <f>SUM(K10:K27)</f>
        <v>0</v>
      </c>
      <c r="L28" s="80">
        <f t="shared" si="0"/>
        <v>0</v>
      </c>
      <c r="M28" s="80">
        <f>SUM(M10:M27)</f>
        <v>0</v>
      </c>
      <c r="N28" s="80">
        <f t="shared" si="0"/>
        <v>0</v>
      </c>
      <c r="O28" s="80">
        <f>SUM(O10:O27)</f>
        <v>-106107849558</v>
      </c>
      <c r="P28" s="80">
        <f t="shared" si="0"/>
        <v>0</v>
      </c>
      <c r="Q28" s="80">
        <f>SUM(Q10:Q27)</f>
        <v>-3719803343</v>
      </c>
      <c r="R28" s="80">
        <f t="shared" si="0"/>
        <v>0</v>
      </c>
      <c r="S28" s="80">
        <f>SUM(S10:S27)</f>
        <v>-109827652901</v>
      </c>
      <c r="T28" s="80">
        <f t="shared" si="0"/>
        <v>0</v>
      </c>
      <c r="U28" s="81">
        <f>SUM(U10:U27)</f>
        <v>0</v>
      </c>
      <c r="V28" s="80">
        <f t="shared" si="0"/>
        <v>0</v>
      </c>
      <c r="W28" s="80"/>
    </row>
    <row r="29" spans="1:23" ht="28.5" thickTop="1" x14ac:dyDescent="0.65"/>
    <row r="37" spans="3:21" x14ac:dyDescent="0.65">
      <c r="C37" s="18"/>
      <c r="D37" s="18"/>
      <c r="E37" s="18"/>
      <c r="F37" s="18"/>
      <c r="G37" s="18"/>
      <c r="H37" s="18"/>
      <c r="I37" s="18"/>
      <c r="J37" s="18"/>
      <c r="K37" s="22"/>
      <c r="L37" s="18"/>
      <c r="M37" s="18"/>
      <c r="N37" s="18"/>
      <c r="O37" s="18"/>
      <c r="P37" s="18"/>
      <c r="Q37" s="18"/>
      <c r="R37" s="18"/>
      <c r="S37" s="18"/>
      <c r="T37" s="18"/>
    </row>
    <row r="48" spans="3:21" x14ac:dyDescent="0.65">
      <c r="C48" s="18"/>
      <c r="D48" s="18"/>
      <c r="E48" s="18"/>
      <c r="F48" s="18"/>
      <c r="G48" s="18"/>
      <c r="H48" s="18"/>
      <c r="I48" s="18"/>
      <c r="J48" s="18"/>
      <c r="K48" s="22"/>
      <c r="L48" s="18"/>
      <c r="M48" s="18"/>
      <c r="N48" s="18"/>
      <c r="O48" s="18"/>
      <c r="P48" s="18"/>
      <c r="Q48" s="18"/>
      <c r="R48" s="18"/>
      <c r="S48" s="18"/>
      <c r="T48" s="18"/>
      <c r="U48" s="22"/>
    </row>
  </sheetData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Maryam Mohebi</cp:lastModifiedBy>
  <cp:lastPrinted>2020-08-24T03:12:25Z</cp:lastPrinted>
  <dcterms:created xsi:type="dcterms:W3CDTF">2019-07-05T09:08:54Z</dcterms:created>
  <dcterms:modified xsi:type="dcterms:W3CDTF">2021-04-27T05:01:44Z</dcterms:modified>
</cp:coreProperties>
</file>