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0\خرداد\"/>
    </mc:Choice>
  </mc:AlternateContent>
  <xr:revisionPtr revIDLastSave="0" documentId="13_ncr:1_{6EFE0102-133B-41D4-9B36-53435519C19E}" xr6:coauthVersionLast="47" xr6:coauthVersionMax="47" xr10:uidLastSave="{00000000-0000-0000-0000-000000000000}"/>
  <bookViews>
    <workbookView xWindow="-108" yWindow="-108" windowWidth="23256" windowHeight="12576" tabRatio="92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'!$A$1:$S$16</definedName>
    <definedName name="_xlnm.Print_Area" localSheetId="7">'درآمد ناشی از تغییر قیمت اوراق '!$A$1:$Q$31</definedName>
    <definedName name="_xlnm.Print_Area" localSheetId="6">'درآمد ناشی از فروش '!$A$1:$R$25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'!$A$1:$T$10</definedName>
    <definedName name="_xlnm.Print_Area" localSheetId="9">'سرمایه‌گذاری در اوراق بهادار '!$A$1:$Q$13</definedName>
    <definedName name="_xlnm.Print_Area" localSheetId="8">'سرمایه‌گذاری در سهام '!$A$1:$U$34</definedName>
    <definedName name="_xlnm.Print_Area" localSheetId="1">سهام!$A$1:$Z$40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</workbook>
</file>

<file path=xl/calcChain.xml><?xml version="1.0" encoding="utf-8"?>
<calcChain xmlns="http://schemas.openxmlformats.org/spreadsheetml/2006/main">
  <c r="C11" i="18" l="1"/>
  <c r="Q30" i="9"/>
  <c r="P30" i="9"/>
  <c r="O30" i="9"/>
  <c r="N30" i="9"/>
  <c r="M30" i="9"/>
  <c r="L30" i="9"/>
  <c r="J30" i="9"/>
  <c r="I30" i="9"/>
  <c r="H30" i="9"/>
  <c r="G30" i="9"/>
  <c r="E30" i="9"/>
  <c r="Q25" i="10"/>
  <c r="O25" i="10"/>
  <c r="M25" i="10"/>
  <c r="I25" i="10"/>
  <c r="G25" i="10"/>
  <c r="E25" i="10"/>
  <c r="S15" i="8"/>
  <c r="R15" i="8"/>
  <c r="Q15" i="8"/>
  <c r="P15" i="8"/>
  <c r="O15" i="8"/>
  <c r="N15" i="8"/>
  <c r="M15" i="8"/>
  <c r="L15" i="8"/>
  <c r="K15" i="8"/>
  <c r="J15" i="8"/>
  <c r="I15" i="8"/>
  <c r="Y36" i="1"/>
  <c r="W36" i="1"/>
  <c r="U36" i="1"/>
  <c r="O36" i="1"/>
  <c r="K36" i="1"/>
  <c r="G36" i="1"/>
  <c r="E36" i="1"/>
  <c r="E13" i="14"/>
  <c r="C13" i="14"/>
  <c r="K13" i="13"/>
  <c r="G13" i="13"/>
  <c r="I13" i="13"/>
  <c r="E13" i="13"/>
  <c r="U34" i="11"/>
  <c r="S34" i="11"/>
  <c r="Q34" i="11"/>
  <c r="O34" i="11"/>
  <c r="M34" i="11"/>
  <c r="K34" i="11"/>
  <c r="I34" i="11"/>
  <c r="G34" i="11"/>
  <c r="E34" i="11"/>
  <c r="C34" i="11"/>
  <c r="S11" i="7"/>
  <c r="Q11" i="7"/>
  <c r="O11" i="7"/>
  <c r="M11" i="7"/>
  <c r="K11" i="7"/>
  <c r="I11" i="7"/>
  <c r="S10" i="6"/>
  <c r="Q10" i="6"/>
  <c r="O10" i="6"/>
  <c r="M10" i="6"/>
  <c r="K10" i="6"/>
  <c r="E12" i="15" l="1"/>
  <c r="I12" i="15" s="1"/>
  <c r="E9" i="15" l="1"/>
  <c r="I9" i="15" l="1"/>
  <c r="E11" i="15"/>
  <c r="I11" i="15" s="1"/>
  <c r="I7" i="8" l="1"/>
  <c r="O7" i="8"/>
  <c r="A4" i="15" l="1"/>
  <c r="Q6" i="6"/>
  <c r="K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0" i="15" l="1"/>
  <c r="I13" i="15" s="1"/>
  <c r="E13" i="15"/>
  <c r="F11" i="18"/>
  <c r="G12" i="15" l="1"/>
  <c r="G11" i="15"/>
  <c r="G10" i="15"/>
  <c r="G9" i="15"/>
  <c r="A4" i="7"/>
  <c r="G13" i="15" l="1"/>
  <c r="A4" i="8"/>
  <c r="A4" i="10" s="1"/>
  <c r="A4" i="9" s="1"/>
  <c r="A4" i="11" s="1"/>
  <c r="A4" i="18" s="1"/>
  <c r="A4" i="13" s="1"/>
  <c r="A4" i="14" s="1"/>
  <c r="Z39" i="1" l="1"/>
  <c r="F13" i="15"/>
  <c r="H13" i="15"/>
  <c r="F13" i="13" l="1"/>
  <c r="H13" i="13"/>
  <c r="J13" i="13"/>
  <c r="L13" i="13"/>
</calcChain>
</file>

<file path=xl/sharedStrings.xml><?xml version="1.0" encoding="utf-8"?>
<sst xmlns="http://schemas.openxmlformats.org/spreadsheetml/2006/main" count="531" uniqueCount="199">
  <si>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</si>
  <si>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</si>
  <si>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</si>
  <si>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</si>
  <si>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</si>
  <si>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</si>
  <si>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</si>
  <si>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</si>
  <si>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</si>
  <si>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</si>
  <si>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</si>
  <si>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</si>
  <si>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</si>
  <si>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</si>
  <si>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</si>
  <si>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</si>
  <si>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</si>
  <si>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</si>
  <si>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</si>
  <si>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</si>
  <si>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</si>
  <si>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</si>
  <si>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</si>
  <si>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</si>
  <si>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</si>
  <si>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</si>
  <si>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</si>
  <si>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</si>
  <si>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</si>
  <si>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</si>
  <si>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</si>
  <si>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</si>
  <si>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</si>
  <si>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</si>
  <si>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</si>
  <si>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</si>
  <si>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</si>
  <si>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</si>
  <si>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</si>
  <si>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</si>
  <si>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</si>
  <si>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</si>
  <si>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</si>
  <si>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</si>
  <si>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</si>
  <si>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</si>
  <si>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</si>
  <si>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</si>
  <si>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</si>
  <si>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</si>
  <si>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</si>
  <si>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</si>
  <si>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</si>
  <si>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</si>
  <si>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</si>
  <si>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</si>
  <si>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</si>
  <si>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</si>
  <si>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</si>
  <si>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</si>
  <si>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</si>
  <si>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</si>
  <si>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</si>
  <si>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</si>
  <si>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</si>
  <si>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</si>
  <si>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</si>
  <si>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</si>
  <si>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</si>
  <si>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</si>
  <si>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</si>
  <si>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</si>
  <si>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</si>
  <si>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</si>
  <si>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</si>
  <si>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</si>
  <si>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</si>
  <si>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</si>
  <si>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</si>
  <si>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</si>
  <si>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</si>
  <si>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</si>
  <si>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</si>
  <si>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</si>
  <si>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</si>
  <si>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</si>
  <si>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</si>
  <si>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</si>
  <si>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</si>
  <si>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</si>
  <si>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</si>
  <si>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</si>
  <si>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</si>
  <si>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</si>
  <si>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</si>
  <si>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</si>
  <si>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</si>
  <si>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</si>
  <si>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</si>
  <si>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</si>
  <si>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</si>
  <si>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</si>
  <si>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</si>
  <si>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</si>
  <si>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</si>
  <si>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</si>
  <si>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</si>
  <si>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</si>
  <si>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</si>
  <si>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سرمایه گذاری تامین اجتماعی</t>
  </si>
  <si>
    <t>نفت‌ پارس‌</t>
  </si>
  <si>
    <t>0.03 %</t>
  </si>
  <si>
    <t>معین برای سایر درآمدهای تنزیل سود بانک</t>
  </si>
  <si>
    <t>تعدیل کارمزد کارگزار</t>
  </si>
  <si>
    <t>1400/02/31</t>
  </si>
  <si>
    <t>6.03 %</t>
  </si>
  <si>
    <t>گروه‌بهمن‌</t>
  </si>
  <si>
    <t>0.00 %</t>
  </si>
  <si>
    <t>1400/02/26</t>
  </si>
  <si>
    <t>-0.12 %</t>
  </si>
  <si>
    <t>-0.57 %</t>
  </si>
  <si>
    <t xml:space="preserve"> منتهی به 31 خرداد ماه 1400</t>
  </si>
  <si>
    <t>برای ماه منتهی به 1400/03/31</t>
  </si>
  <si>
    <t>1400/03/31</t>
  </si>
  <si>
    <t>4.13 %</t>
  </si>
  <si>
    <t>5.83 %</t>
  </si>
  <si>
    <t>5.78 %</t>
  </si>
  <si>
    <t>9.54 %</t>
  </si>
  <si>
    <t>0.87 %</t>
  </si>
  <si>
    <t>5.30 %</t>
  </si>
  <si>
    <t>1.97 %</t>
  </si>
  <si>
    <t>0.35 %</t>
  </si>
  <si>
    <t>5.13 %</t>
  </si>
  <si>
    <t>9.23 %</t>
  </si>
  <si>
    <t>15.07 %</t>
  </si>
  <si>
    <t>3.01 %</t>
  </si>
  <si>
    <t>1.05 %</t>
  </si>
  <si>
    <t>7.56 %</t>
  </si>
  <si>
    <t>1.35 %</t>
  </si>
  <si>
    <t>9.43 %</t>
  </si>
  <si>
    <t>1.75 %</t>
  </si>
  <si>
    <t>2.83 %</t>
  </si>
  <si>
    <t>گ.مدیریت ارزش سرمایه ص ب کشوری</t>
  </si>
  <si>
    <t>0.29 %</t>
  </si>
  <si>
    <t>ح. پخش البرز</t>
  </si>
  <si>
    <t>لیزینگ کارآفرین</t>
  </si>
  <si>
    <t>صنعت غذایی کورش</t>
  </si>
  <si>
    <t xml:space="preserve">از ابتدای سال مالی تا پایان خرداد ماه </t>
  </si>
  <si>
    <t>طی خرداد ماه</t>
  </si>
  <si>
    <t>از ابتدای سال مالی تا پایان خرداد ماه</t>
  </si>
  <si>
    <t>1400/03/29</t>
  </si>
  <si>
    <t>1400/03/30</t>
  </si>
  <si>
    <t>1400/03/18</t>
  </si>
  <si>
    <t>1400/03/05</t>
  </si>
  <si>
    <t>1400/03/03</t>
  </si>
  <si>
    <t>از ابتدای سال مالی تا پایان خرداد  ماه</t>
  </si>
  <si>
    <t>0.20 %</t>
  </si>
  <si>
    <t>-0.08 %</t>
  </si>
  <si>
    <t>2.91 %</t>
  </si>
  <si>
    <t>-1.24 %</t>
  </si>
  <si>
    <t>0.90 %</t>
  </si>
  <si>
    <t>-0.39 %</t>
  </si>
  <si>
    <t>31.67 %</t>
  </si>
  <si>
    <t>10.17 %</t>
  </si>
  <si>
    <t>11.89 %</t>
  </si>
  <si>
    <t>-0.90 %</t>
  </si>
  <si>
    <t>-59.38 %</t>
  </si>
  <si>
    <t>11.22 %</t>
  </si>
  <si>
    <t>21.65 %</t>
  </si>
  <si>
    <t>-2.01 %</t>
  </si>
  <si>
    <t>-14.05 %</t>
  </si>
  <si>
    <t>5.99 %</t>
  </si>
  <si>
    <t>19.24 %</t>
  </si>
  <si>
    <t>-0.85 %</t>
  </si>
  <si>
    <t>13.60 %</t>
  </si>
  <si>
    <t>-0.32 %</t>
  </si>
  <si>
    <t>39.09 %</t>
  </si>
  <si>
    <t>-0.40 %</t>
  </si>
  <si>
    <t>-3.49 %</t>
  </si>
  <si>
    <t>-2.07 %</t>
  </si>
  <si>
    <t>0.95 %</t>
  </si>
  <si>
    <t>-12.85 %</t>
  </si>
  <si>
    <t>31.72 %</t>
  </si>
  <si>
    <t>12.61 %</t>
  </si>
  <si>
    <t>-3.55 %</t>
  </si>
  <si>
    <t>-8.63 %</t>
  </si>
  <si>
    <t>16.22 %</t>
  </si>
  <si>
    <t>8.91 %</t>
  </si>
  <si>
    <t>8.14 %</t>
  </si>
  <si>
    <t>7.76 %</t>
  </si>
  <si>
    <t>-3.21 %</t>
  </si>
  <si>
    <t>8.16 %</t>
  </si>
  <si>
    <t>4.36 %</t>
  </si>
  <si>
    <t>-3.45 %</t>
  </si>
  <si>
    <t>11.30 %</t>
  </si>
  <si>
    <t>3.07 %</t>
  </si>
  <si>
    <t>0.24 %</t>
  </si>
  <si>
    <t>16.21 %</t>
  </si>
  <si>
    <t>6.97 %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</si>
</sst>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.000%"/>
    <numFmt numFmtId="169" formatCode="0_);[Red]\(0\)"/>
    <numFmt numFmtId="170" formatCode="0.0%"/>
  </numFmts>
  <fonts count="35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6" fontId="8" fillId="0" borderId="2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Border="1"/>
    <xf numFmtId="165" fontId="8" fillId="0" borderId="0" xfId="0" applyNumberFormat="1" applyFont="1"/>
    <xf numFmtId="165" fontId="8" fillId="0" borderId="0" xfId="0" applyNumberFormat="1" applyFont="1" applyBorder="1"/>
    <xf numFmtId="3" fontId="7" fillId="0" borderId="0" xfId="0" applyNumberFormat="1" applyFont="1" applyBorder="1"/>
    <xf numFmtId="166" fontId="7" fillId="0" borderId="0" xfId="0" applyNumberFormat="1" applyFont="1" applyBorder="1"/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9" fontId="8" fillId="0" borderId="0" xfId="0" applyNumberFormat="1" applyFont="1"/>
    <xf numFmtId="169" fontId="4" fillId="0" borderId="0" xfId="0" applyNumberFormat="1" applyFont="1"/>
    <xf numFmtId="169" fontId="8" fillId="0" borderId="0" xfId="3" applyNumberFormat="1" applyFont="1"/>
    <xf numFmtId="169" fontId="8" fillId="0" borderId="0" xfId="0" applyNumberFormat="1" applyFont="1" applyBorder="1"/>
    <xf numFmtId="169" fontId="11" fillId="0" borderId="0" xfId="0" applyNumberFormat="1" applyFont="1"/>
    <xf numFmtId="169" fontId="13" fillId="0" borderId="2" xfId="0" applyNumberFormat="1" applyFont="1" applyBorder="1"/>
    <xf numFmtId="0" fontId="16" fillId="0" borderId="0" xfId="0" applyFont="1" applyAlignment="1">
      <alignment horizontal="right" vertical="center" readingOrder="2"/>
    </xf>
    <xf numFmtId="165" fontId="11" fillId="0" borderId="2" xfId="0" applyNumberFormat="1" applyFont="1" applyBorder="1"/>
    <xf numFmtId="167" fontId="3" fillId="0" borderId="2" xfId="2" applyNumberFormat="1" applyFont="1" applyBorder="1" applyAlignment="1">
      <alignment horizontal="center" vertical="center"/>
    </xf>
    <xf numFmtId="167" fontId="9" fillId="0" borderId="0" xfId="2" applyNumberFormat="1" applyFont="1"/>
    <xf numFmtId="167" fontId="10" fillId="0" borderId="0" xfId="2" applyNumberFormat="1" applyFont="1" applyAlignment="1">
      <alignment horizontal="center" vertical="center"/>
    </xf>
    <xf numFmtId="167" fontId="8" fillId="0" borderId="0" xfId="2" applyNumberFormat="1" applyFont="1" applyBorder="1"/>
    <xf numFmtId="167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166" fontId="24" fillId="0" borderId="0" xfId="0" applyNumberFormat="1" applyFont="1"/>
    <xf numFmtId="166" fontId="24" fillId="0" borderId="2" xfId="0" applyNumberFormat="1" applyFont="1" applyBorder="1"/>
    <xf numFmtId="3" fontId="24" fillId="0" borderId="0" xfId="0" applyNumberFormat="1" applyFont="1"/>
    <xf numFmtId="0" fontId="29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Border="1" applyAlignment="1">
      <alignment horizontal="center" vertical="center" wrapText="1"/>
    </xf>
    <xf numFmtId="165" fontId="29" fillId="0" borderId="0" xfId="0" applyNumberFormat="1" applyFont="1"/>
    <xf numFmtId="165" fontId="29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center" vertical="center" wrapText="1"/>
    </xf>
    <xf numFmtId="165" fontId="30" fillId="0" borderId="2" xfId="0" applyNumberFormat="1" applyFont="1" applyBorder="1"/>
    <xf numFmtId="9" fontId="30" fillId="0" borderId="2" xfId="1" applyFont="1" applyBorder="1"/>
    <xf numFmtId="165" fontId="32" fillId="0" borderId="0" xfId="0" applyNumberFormat="1" applyFont="1"/>
    <xf numFmtId="165" fontId="29" fillId="0" borderId="0" xfId="0" applyNumberFormat="1" applyFont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1" fillId="0" borderId="0" xfId="0" applyNumberFormat="1" applyFont="1"/>
    <xf numFmtId="165" fontId="8" fillId="0" borderId="7" xfId="0" applyNumberFormat="1" applyFont="1" applyBorder="1"/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24" fillId="0" borderId="0" xfId="1" applyFont="1" applyAlignment="1">
      <alignment horizontal="center"/>
    </xf>
    <xf numFmtId="9" fontId="8" fillId="0" borderId="2" xfId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/>
    </xf>
    <xf numFmtId="10" fontId="25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right"/>
    </xf>
    <xf numFmtId="170" fontId="24" fillId="0" borderId="2" xfId="1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168" fontId="13" fillId="0" borderId="2" xfId="1" applyNumberFormat="1" applyFont="1" applyBorder="1" applyAlignment="1">
      <alignment horizontal="right"/>
    </xf>
    <xf numFmtId="0" fontId="30" fillId="0" borderId="0" xfId="0" applyFont="1"/>
    <xf numFmtId="165" fontId="24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24" fillId="0" borderId="0" xfId="0" applyNumberFormat="1" applyFont="1"/>
    <xf numFmtId="165" fontId="8" fillId="0" borderId="6" xfId="0" applyNumberFormat="1" applyFont="1" applyBorder="1"/>
    <xf numFmtId="9" fontId="29" fillId="0" borderId="0" xfId="1" applyFont="1"/>
    <xf numFmtId="165" fontId="11" fillId="0" borderId="0" xfId="0" applyNumberFormat="1" applyFont="1"/>
    <xf numFmtId="165" fontId="13" fillId="0" borderId="2" xfId="0" applyNumberFormat="1" applyFont="1" applyBorder="1"/>
    <xf numFmtId="165" fontId="4" fillId="0" borderId="0" xfId="0" applyNumberFormat="1" applyFont="1"/>
    <xf numFmtId="165" fontId="6" fillId="0" borderId="2" xfId="0" applyNumberFormat="1" applyFont="1" applyBorder="1"/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rightToLeft="1" tabSelected="1" view="pageBreakPreview" topLeftCell="A2" zoomScaleNormal="100" zoomScaleSheetLayoutView="100" workbookViewId="0">
      <selection activeCell="I31" sqref="I31"/>
    </sheetView>
  </sheetViews>
  <sheetFormatPr defaultRowHeight="14.4" x14ac:dyDescent="0.3"/>
  <sheetData>
    <row r="1" spans="11:12" x14ac:dyDescent="0.3">
      <c r="K1" s="62"/>
      <c r="L1" s="62"/>
    </row>
    <row r="2" spans="11:12" x14ac:dyDescent="0.3">
      <c r="K2" s="62"/>
      <c r="L2" s="62"/>
    </row>
    <row r="3" spans="11:12" x14ac:dyDescent="0.3">
      <c r="K3" s="62"/>
      <c r="L3" s="62"/>
    </row>
    <row r="4" spans="11:12" x14ac:dyDescent="0.3">
      <c r="K4" s="62"/>
      <c r="L4" s="62"/>
    </row>
    <row r="5" spans="11:12" x14ac:dyDescent="0.3">
      <c r="K5" s="62"/>
      <c r="L5" s="62"/>
    </row>
    <row r="6" spans="11:12" x14ac:dyDescent="0.3">
      <c r="K6" s="62"/>
      <c r="L6" s="62"/>
    </row>
    <row r="7" spans="11:12" x14ac:dyDescent="0.3">
      <c r="K7" s="62"/>
      <c r="L7" s="62"/>
    </row>
    <row r="8" spans="11:12" x14ac:dyDescent="0.3">
      <c r="K8" s="62"/>
      <c r="L8" s="62"/>
    </row>
    <row r="9" spans="11:12" x14ac:dyDescent="0.3">
      <c r="K9" s="62"/>
      <c r="L9" s="62"/>
    </row>
    <row r="10" spans="11:12" x14ac:dyDescent="0.3">
      <c r="K10" s="62"/>
      <c r="L10" s="62"/>
    </row>
    <row r="11" spans="11:12" x14ac:dyDescent="0.3">
      <c r="K11" s="62"/>
      <c r="L11" s="62"/>
    </row>
    <row r="12" spans="11:12" x14ac:dyDescent="0.3">
      <c r="K12" s="62"/>
      <c r="L12" s="62"/>
    </row>
    <row r="13" spans="11:12" x14ac:dyDescent="0.3">
      <c r="K13" s="62"/>
      <c r="L13" s="62"/>
    </row>
    <row r="14" spans="11:12" x14ac:dyDescent="0.3">
      <c r="K14" s="62"/>
      <c r="L14" s="62"/>
    </row>
    <row r="15" spans="11:12" x14ac:dyDescent="0.3">
      <c r="K15" s="62"/>
      <c r="L15" s="62"/>
    </row>
    <row r="16" spans="11:12" x14ac:dyDescent="0.3">
      <c r="K16" s="62"/>
      <c r="L16" s="62"/>
    </row>
    <row r="17" spans="1:13" x14ac:dyDescent="0.3">
      <c r="K17" s="62"/>
      <c r="L17" s="62"/>
    </row>
    <row r="18" spans="1:13" x14ac:dyDescent="0.3">
      <c r="K18" s="62"/>
      <c r="L18" s="62"/>
    </row>
    <row r="19" spans="1:13" ht="15" customHeight="1" x14ac:dyDescent="0.3"/>
    <row r="20" spans="1:13" ht="15" customHeight="1" x14ac:dyDescent="0.3"/>
    <row r="21" spans="1:13" ht="15" customHeight="1" x14ac:dyDescent="0.3"/>
    <row r="22" spans="1:13" x14ac:dyDescent="0.3">
      <c r="K22" s="62"/>
      <c r="L22" s="62"/>
    </row>
    <row r="23" spans="1:13" ht="15" customHeight="1" x14ac:dyDescent="0.3">
      <c r="A23" s="103" t="s">
        <v>100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</row>
    <row r="24" spans="1:13" ht="15" customHeight="1" x14ac:dyDescent="0.3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</row>
    <row r="25" spans="1:13" ht="15" customHeight="1" x14ac:dyDescent="0.3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</row>
    <row r="26" spans="1:13" x14ac:dyDescent="0.3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7" spans="1:13" x14ac:dyDescent="0.3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1:13" x14ac:dyDescent="0.3">
      <c r="A28" s="104" t="s">
        <v>121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13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</row>
    <row r="30" spans="1:13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2"/>
  <sheetViews>
    <sheetView rightToLeft="1" view="pageBreakPreview" zoomScale="60" zoomScaleNormal="100" workbookViewId="0">
      <selection activeCell="C10" sqref="C10:C11"/>
    </sheetView>
  </sheetViews>
  <sheetFormatPr defaultColWidth="9.109375" defaultRowHeight="27.6" x14ac:dyDescent="0.8"/>
  <cols>
    <col min="1" max="1" width="42" style="30" bestFit="1" customWidth="1"/>
    <col min="2" max="2" width="1" style="30" customWidth="1"/>
    <col min="3" max="3" width="10.44140625" style="30" bestFit="1" customWidth="1"/>
    <col min="4" max="4" width="1" style="30" customWidth="1"/>
    <col min="5" max="5" width="24" style="30" bestFit="1" customWidth="1"/>
    <col min="6" max="6" width="1" style="30" customWidth="1"/>
    <col min="7" max="7" width="19" style="30" bestFit="1" customWidth="1"/>
    <col min="8" max="8" width="1" style="30" customWidth="1"/>
    <col min="9" max="9" width="20.109375" style="30" bestFit="1" customWidth="1"/>
    <col min="10" max="10" width="1" style="30" customWidth="1"/>
    <col min="11" max="11" width="13.33203125" style="30" customWidth="1"/>
    <col min="12" max="12" width="1" style="30" customWidth="1"/>
    <col min="13" max="13" width="24" style="30" bestFit="1" customWidth="1"/>
    <col min="14" max="14" width="1" style="30" customWidth="1"/>
    <col min="15" max="15" width="20.5546875" style="30" bestFit="1" customWidth="1"/>
    <col min="16" max="16" width="1" style="30" customWidth="1"/>
    <col min="17" max="17" width="20.5546875" style="30" bestFit="1" customWidth="1"/>
    <col min="18" max="18" width="1" style="30" customWidth="1"/>
    <col min="19" max="19" width="9.109375" style="30" customWidth="1"/>
    <col min="20" max="16384" width="9.109375" style="30"/>
  </cols>
  <sheetData>
    <row r="2" spans="1:18" ht="29.4" x14ac:dyDescent="0.8">
      <c r="A2" s="127" t="s">
        <v>67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8" ht="29.4" x14ac:dyDescent="0.8">
      <c r="A3" s="127" t="str">
        <f>'سرمایه‌گذاری در سهام '!A3:U3</f>
        <v>صورت وضعیت درآمدها</v>
      </c>
      <c r="B3" s="127"/>
      <c r="C3" s="127" t="s">
        <v>29</v>
      </c>
      <c r="D3" s="127" t="s">
        <v>29</v>
      </c>
      <c r="E3" s="127" t="s">
        <v>29</v>
      </c>
      <c r="F3" s="127" t="s">
        <v>29</v>
      </c>
      <c r="G3" s="127" t="s">
        <v>29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8" ht="29.4" x14ac:dyDescent="0.8">
      <c r="A4" s="127" t="str">
        <f>'سرمایه‌گذاری در سهام '!A4:U4</f>
        <v>برای ماه منتهی به 1400/03/31</v>
      </c>
      <c r="B4" s="127"/>
      <c r="C4" s="127">
        <f>'سرمایه‌گذاری در سهام '!A4:U4</f>
        <v>0</v>
      </c>
      <c r="D4" s="127" t="s">
        <v>60</v>
      </c>
      <c r="E4" s="127" t="s">
        <v>60</v>
      </c>
      <c r="F4" s="127" t="s">
        <v>60</v>
      </c>
      <c r="G4" s="127" t="s">
        <v>60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8" ht="29.4" x14ac:dyDescent="0.8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8" ht="32.4" x14ac:dyDescent="0.8">
      <c r="A6" s="128" t="s">
        <v>82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</row>
    <row r="7" spans="1:18" ht="32.4" x14ac:dyDescent="0.8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8" ht="29.4" x14ac:dyDescent="0.8">
      <c r="A8" s="127" t="s">
        <v>33</v>
      </c>
      <c r="C8" s="127" t="s">
        <v>148</v>
      </c>
      <c r="D8" s="127" t="s">
        <v>31</v>
      </c>
      <c r="E8" s="127" t="s">
        <v>31</v>
      </c>
      <c r="F8" s="127" t="s">
        <v>31</v>
      </c>
      <c r="G8" s="127" t="s">
        <v>31</v>
      </c>
      <c r="H8" s="127" t="s">
        <v>31</v>
      </c>
      <c r="I8" s="127" t="s">
        <v>31</v>
      </c>
      <c r="K8" s="127" t="s">
        <v>149</v>
      </c>
      <c r="L8" s="127" t="s">
        <v>32</v>
      </c>
      <c r="M8" s="127" t="s">
        <v>32</v>
      </c>
      <c r="N8" s="127" t="s">
        <v>32</v>
      </c>
      <c r="O8" s="127" t="s">
        <v>32</v>
      </c>
      <c r="P8" s="127" t="s">
        <v>32</v>
      </c>
      <c r="Q8" s="127" t="s">
        <v>32</v>
      </c>
    </row>
    <row r="9" spans="1:18" ht="88.8" thickBot="1" x14ac:dyDescent="0.85">
      <c r="A9" s="127" t="s">
        <v>33</v>
      </c>
      <c r="C9" s="33" t="s">
        <v>61</v>
      </c>
      <c r="D9" s="34"/>
      <c r="E9" s="33" t="s">
        <v>50</v>
      </c>
      <c r="F9" s="34"/>
      <c r="G9" s="33" t="s">
        <v>51</v>
      </c>
      <c r="H9" s="34"/>
      <c r="I9" s="33" t="s">
        <v>62</v>
      </c>
      <c r="J9" s="34"/>
      <c r="K9" s="33" t="s">
        <v>61</v>
      </c>
      <c r="L9" s="34"/>
      <c r="M9" s="33" t="s">
        <v>50</v>
      </c>
      <c r="N9" s="34"/>
      <c r="O9" s="33" t="s">
        <v>51</v>
      </c>
      <c r="P9" s="34"/>
      <c r="Q9" s="33" t="s">
        <v>62</v>
      </c>
    </row>
    <row r="10" spans="1:18" ht="36" customHeight="1" x14ac:dyDescent="1.1499999999999999">
      <c r="A10" s="8"/>
      <c r="B10" s="5"/>
      <c r="C10" s="74">
        <v>0</v>
      </c>
      <c r="D10" s="5"/>
      <c r="E10" s="74">
        <v>0</v>
      </c>
      <c r="F10" s="74"/>
      <c r="G10" s="74">
        <v>0</v>
      </c>
      <c r="H10" s="74"/>
      <c r="I10" s="74">
        <v>0</v>
      </c>
      <c r="J10" s="74"/>
      <c r="K10" s="74">
        <v>0</v>
      </c>
      <c r="L10" s="74"/>
      <c r="M10" s="74">
        <v>0</v>
      </c>
      <c r="N10" s="74"/>
      <c r="O10" s="74">
        <v>0</v>
      </c>
      <c r="P10" s="74"/>
      <c r="Q10" s="74">
        <v>0</v>
      </c>
    </row>
    <row r="11" spans="1:18" ht="43.8" thickBot="1" x14ac:dyDescent="1.4">
      <c r="C11" s="77">
        <f t="shared" ref="C11" si="0">SUM(C10:C10)</f>
        <v>0</v>
      </c>
      <c r="E11" s="77">
        <f t="shared" ref="E11:R11" si="1">SUM(E10:E10)</f>
        <v>0</v>
      </c>
      <c r="F11" s="74">
        <f t="shared" si="1"/>
        <v>0</v>
      </c>
      <c r="G11" s="77">
        <f t="shared" si="1"/>
        <v>0</v>
      </c>
      <c r="H11" s="74">
        <f t="shared" si="1"/>
        <v>0</v>
      </c>
      <c r="I11" s="77">
        <f t="shared" si="1"/>
        <v>0</v>
      </c>
      <c r="J11" s="30">
        <f t="shared" si="1"/>
        <v>0</v>
      </c>
      <c r="K11" s="77">
        <f t="shared" si="1"/>
        <v>0</v>
      </c>
      <c r="L11" s="74">
        <f t="shared" si="1"/>
        <v>0</v>
      </c>
      <c r="M11" s="77">
        <f t="shared" si="1"/>
        <v>0</v>
      </c>
      <c r="N11" s="74">
        <f t="shared" si="1"/>
        <v>0</v>
      </c>
      <c r="O11" s="77">
        <f t="shared" si="1"/>
        <v>0</v>
      </c>
      <c r="P11" s="30">
        <f t="shared" si="1"/>
        <v>0</v>
      </c>
      <c r="Q11" s="77">
        <f t="shared" si="1"/>
        <v>0</v>
      </c>
      <c r="R11" s="35">
        <f t="shared" si="1"/>
        <v>0</v>
      </c>
    </row>
    <row r="12" spans="1:18" ht="28.2" thickTop="1" x14ac:dyDescent="0.8"/>
    <row r="13" spans="1:18" x14ac:dyDescent="0.8">
      <c r="M13" s="49"/>
    </row>
    <row r="14" spans="1:18" x14ac:dyDescent="0.8">
      <c r="M14" s="49"/>
    </row>
    <row r="15" spans="1:18" x14ac:dyDescent="0.8">
      <c r="M15" s="49"/>
    </row>
    <row r="16" spans="1:18" x14ac:dyDescent="0.8">
      <c r="M16" s="49"/>
    </row>
    <row r="17" spans="13:13" x14ac:dyDescent="0.8">
      <c r="M17" s="49"/>
    </row>
    <row r="18" spans="13:13" x14ac:dyDescent="0.8">
      <c r="M18" s="49"/>
    </row>
    <row r="19" spans="13:13" x14ac:dyDescent="0.8">
      <c r="M19" s="49"/>
    </row>
    <row r="20" spans="13:13" x14ac:dyDescent="0.8">
      <c r="M20" s="49"/>
    </row>
    <row r="21" spans="13:13" x14ac:dyDescent="0.8">
      <c r="M21" s="49"/>
    </row>
    <row r="22" spans="13:13" x14ac:dyDescent="0.8">
      <c r="M22" s="49"/>
    </row>
    <row r="23" spans="13:13" x14ac:dyDescent="0.8">
      <c r="M23" s="49"/>
    </row>
    <row r="24" spans="13:13" x14ac:dyDescent="0.8">
      <c r="M24" s="49"/>
    </row>
    <row r="25" spans="13:13" x14ac:dyDescent="0.8">
      <c r="M25" s="49"/>
    </row>
    <row r="26" spans="13:13" x14ac:dyDescent="0.8">
      <c r="M26" s="49"/>
    </row>
    <row r="27" spans="13:13" x14ac:dyDescent="0.8">
      <c r="M27" s="49"/>
    </row>
    <row r="28" spans="13:13" x14ac:dyDescent="0.8">
      <c r="M28" s="49"/>
    </row>
    <row r="29" spans="13:13" x14ac:dyDescent="0.8">
      <c r="M29" s="49"/>
    </row>
    <row r="30" spans="13:13" x14ac:dyDescent="0.8">
      <c r="M30" s="49"/>
    </row>
    <row r="31" spans="13:13" x14ac:dyDescent="0.8">
      <c r="M31" s="49"/>
    </row>
    <row r="32" spans="13:13" x14ac:dyDescent="0.8">
      <c r="M32" s="49"/>
    </row>
    <row r="33" spans="13:13" x14ac:dyDescent="0.8">
      <c r="M33" s="49"/>
    </row>
    <row r="34" spans="13:13" x14ac:dyDescent="0.8">
      <c r="M34" s="49"/>
    </row>
    <row r="35" spans="13:13" x14ac:dyDescent="0.8">
      <c r="M35" s="49"/>
    </row>
    <row r="36" spans="13:13" x14ac:dyDescent="0.8">
      <c r="M36" s="49"/>
    </row>
    <row r="37" spans="13:13" x14ac:dyDescent="0.8">
      <c r="M37" s="49"/>
    </row>
    <row r="38" spans="13:13" x14ac:dyDescent="0.8">
      <c r="M38" s="49"/>
    </row>
    <row r="39" spans="13:13" x14ac:dyDescent="0.8">
      <c r="M39" s="49"/>
    </row>
    <row r="40" spans="13:13" x14ac:dyDescent="0.8">
      <c r="M40" s="49"/>
    </row>
    <row r="41" spans="13:13" x14ac:dyDescent="0.8">
      <c r="M41" s="49"/>
    </row>
    <row r="42" spans="13:13" x14ac:dyDescent="0.8">
      <c r="M42" s="49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M39"/>
  <sheetViews>
    <sheetView rightToLeft="1" view="pageBreakPreview" zoomScaleNormal="100" zoomScaleSheetLayoutView="100" workbookViewId="0">
      <selection activeCell="E12" sqref="E12"/>
    </sheetView>
  </sheetViews>
  <sheetFormatPr defaultColWidth="9.109375" defaultRowHeight="21.6" x14ac:dyDescent="0.65"/>
  <cols>
    <col min="1" max="1" width="26.109375" style="1" bestFit="1" customWidth="1"/>
    <col min="2" max="2" width="1" style="1" customWidth="1"/>
    <col min="3" max="3" width="31" style="1" bestFit="1" customWidth="1"/>
    <col min="4" max="4" width="1" style="1" customWidth="1"/>
    <col min="5" max="5" width="32.5546875" style="1" bestFit="1" customWidth="1"/>
    <col min="6" max="6" width="1" style="1" customWidth="1"/>
    <col min="7" max="7" width="10" style="1" customWidth="1"/>
    <col min="8" max="8" width="1" style="1" customWidth="1"/>
    <col min="9" max="9" width="32.5546875" style="1" bestFit="1" customWidth="1"/>
    <col min="10" max="10" width="1" style="1" customWidth="1"/>
    <col min="11" max="11" width="10.33203125" style="1" customWidth="1"/>
    <col min="12" max="12" width="1" style="1" customWidth="1"/>
    <col min="13" max="13" width="9.109375" style="1" customWidth="1"/>
    <col min="14" max="16384" width="9.109375" style="1"/>
  </cols>
  <sheetData>
    <row r="2" spans="1:13" ht="23.4" x14ac:dyDescent="0.65">
      <c r="A2" s="129" t="s">
        <v>67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23.4" x14ac:dyDescent="0.65">
      <c r="A3" s="129" t="str">
        <f>'سرمایه‌گذاری در اوراق بهادار '!A3:Q3</f>
        <v>صورت وضعیت درآمدها</v>
      </c>
      <c r="B3" s="129" t="s">
        <v>29</v>
      </c>
      <c r="C3" s="129" t="s">
        <v>29</v>
      </c>
      <c r="D3" s="129" t="s">
        <v>29</v>
      </c>
      <c r="E3" s="129" t="s">
        <v>29</v>
      </c>
      <c r="F3" s="129" t="s">
        <v>29</v>
      </c>
      <c r="G3" s="129"/>
      <c r="H3" s="129"/>
      <c r="I3" s="129"/>
      <c r="J3" s="129"/>
      <c r="K3" s="129"/>
      <c r="L3" s="129"/>
      <c r="M3" s="129"/>
    </row>
    <row r="4" spans="1:13" ht="23.4" x14ac:dyDescent="0.65">
      <c r="A4" s="129" t="str">
        <f>'سرمایه‌گذاری در اوراق بهادار '!A4:Q4</f>
        <v>برای ماه منتهی به 1400/03/31</v>
      </c>
      <c r="B4" s="129" t="s">
        <v>101</v>
      </c>
      <c r="C4" s="129" t="s">
        <v>2</v>
      </c>
      <c r="D4" s="129" t="s">
        <v>2</v>
      </c>
      <c r="E4" s="129" t="s">
        <v>2</v>
      </c>
      <c r="F4" s="129" t="s">
        <v>2</v>
      </c>
      <c r="G4" s="129"/>
      <c r="H4" s="129"/>
      <c r="I4" s="129"/>
      <c r="J4" s="129"/>
      <c r="K4" s="129"/>
      <c r="L4" s="129"/>
      <c r="M4" s="129"/>
    </row>
    <row r="5" spans="1:13" ht="23.4" x14ac:dyDescent="0.65">
      <c r="B5" s="42"/>
      <c r="C5" s="42"/>
      <c r="D5" s="42"/>
      <c r="E5" s="42"/>
      <c r="F5" s="42"/>
      <c r="G5" s="42"/>
      <c r="H5" s="42"/>
      <c r="I5" s="42"/>
    </row>
    <row r="6" spans="1:13" ht="27.6" x14ac:dyDescent="0.65">
      <c r="A6" s="112" t="s">
        <v>81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3" ht="27.6" x14ac:dyDescent="0.6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3" ht="24" thickBot="1" x14ac:dyDescent="0.7">
      <c r="A8" s="130" t="s">
        <v>53</v>
      </c>
      <c r="B8" s="130" t="s">
        <v>53</v>
      </c>
      <c r="C8" s="130" t="s">
        <v>53</v>
      </c>
      <c r="E8" s="130" t="s">
        <v>148</v>
      </c>
      <c r="F8" s="130" t="s">
        <v>31</v>
      </c>
      <c r="G8" s="130" t="s">
        <v>31</v>
      </c>
      <c r="I8" s="130" t="s">
        <v>149</v>
      </c>
      <c r="J8" s="130" t="s">
        <v>32</v>
      </c>
      <c r="K8" s="130" t="s">
        <v>32</v>
      </c>
    </row>
    <row r="9" spans="1:13" ht="52.8" thickBot="1" x14ac:dyDescent="0.7">
      <c r="A9" s="4" t="s">
        <v>54</v>
      </c>
      <c r="C9" s="4" t="s">
        <v>19</v>
      </c>
      <c r="E9" s="4" t="s">
        <v>55</v>
      </c>
      <c r="G9" s="81" t="s">
        <v>56</v>
      </c>
      <c r="I9" s="4" t="s">
        <v>55</v>
      </c>
      <c r="K9" s="81" t="s">
        <v>56</v>
      </c>
    </row>
    <row r="10" spans="1:13" ht="27" x14ac:dyDescent="0.85">
      <c r="A10" s="26" t="s">
        <v>26</v>
      </c>
      <c r="B10" s="22"/>
      <c r="C10" s="22" t="s">
        <v>27</v>
      </c>
      <c r="D10" s="22"/>
      <c r="E10" s="135">
        <v>3632727</v>
      </c>
      <c r="F10" s="22"/>
      <c r="G10" s="22" t="s">
        <v>38</v>
      </c>
      <c r="H10" s="22"/>
      <c r="I10" s="135">
        <v>14183713</v>
      </c>
      <c r="J10" s="22"/>
      <c r="K10" s="22" t="s">
        <v>38</v>
      </c>
    </row>
    <row r="11" spans="1:13" ht="27" x14ac:dyDescent="0.85">
      <c r="A11" s="26" t="s">
        <v>63</v>
      </c>
      <c r="B11" s="22"/>
      <c r="C11" s="22" t="s">
        <v>64</v>
      </c>
      <c r="D11" s="22"/>
      <c r="E11" s="135">
        <v>540731</v>
      </c>
      <c r="F11" s="22"/>
      <c r="G11" s="22" t="s">
        <v>38</v>
      </c>
      <c r="H11" s="22"/>
      <c r="I11" s="135">
        <v>277882675</v>
      </c>
      <c r="J11" s="22"/>
      <c r="K11" s="22" t="s">
        <v>38</v>
      </c>
    </row>
    <row r="12" spans="1:13" ht="27" x14ac:dyDescent="0.85">
      <c r="A12" s="26" t="s">
        <v>63</v>
      </c>
      <c r="B12" s="22"/>
      <c r="C12" s="22" t="s">
        <v>98</v>
      </c>
      <c r="D12" s="22"/>
      <c r="E12" s="135">
        <v>0</v>
      </c>
      <c r="F12" s="22"/>
      <c r="G12" s="22" t="s">
        <v>38</v>
      </c>
      <c r="H12" s="22"/>
      <c r="I12" s="135">
        <v>145232877</v>
      </c>
      <c r="J12" s="22"/>
      <c r="K12" s="22" t="s">
        <v>38</v>
      </c>
    </row>
    <row r="13" spans="1:13" ht="36.75" customHeight="1" thickBot="1" x14ac:dyDescent="0.9">
      <c r="E13" s="136">
        <f>SUM(E10:E12)</f>
        <v>4173458</v>
      </c>
      <c r="F13" s="22">
        <f t="shared" ref="F13:L13" si="0">SUM(F10:F12)</f>
        <v>0</v>
      </c>
      <c r="G13" s="54">
        <f>SUM(G10:G12)</f>
        <v>0</v>
      </c>
      <c r="H13" s="22">
        <f t="shared" si="0"/>
        <v>0</v>
      </c>
      <c r="I13" s="136">
        <f>SUM(I10:I12)</f>
        <v>437299265</v>
      </c>
      <c r="J13" s="22">
        <f t="shared" si="0"/>
        <v>0</v>
      </c>
      <c r="K13" s="54">
        <f>SUM(K10:K12)</f>
        <v>0</v>
      </c>
      <c r="L13" s="1">
        <f t="shared" si="0"/>
        <v>0</v>
      </c>
      <c r="M13" s="48"/>
    </row>
    <row r="14" spans="1:13" ht="22.2" thickTop="1" x14ac:dyDescent="0.65">
      <c r="M14" s="48"/>
    </row>
    <row r="15" spans="1:13" x14ac:dyDescent="0.65">
      <c r="M15" s="48"/>
    </row>
    <row r="16" spans="1:13" x14ac:dyDescent="0.65">
      <c r="M16" s="48"/>
    </row>
    <row r="17" spans="13:13" x14ac:dyDescent="0.65">
      <c r="M17" s="48"/>
    </row>
    <row r="18" spans="13:13" x14ac:dyDescent="0.65">
      <c r="M18" s="48"/>
    </row>
    <row r="19" spans="13:13" x14ac:dyDescent="0.65">
      <c r="M19" s="48"/>
    </row>
    <row r="20" spans="13:13" x14ac:dyDescent="0.65">
      <c r="M20" s="48"/>
    </row>
    <row r="21" spans="13:13" x14ac:dyDescent="0.65">
      <c r="M21" s="48"/>
    </row>
    <row r="22" spans="13:13" x14ac:dyDescent="0.65">
      <c r="M22" s="48"/>
    </row>
    <row r="23" spans="13:13" x14ac:dyDescent="0.65">
      <c r="M23" s="48"/>
    </row>
    <row r="24" spans="13:13" x14ac:dyDescent="0.65">
      <c r="M24" s="48"/>
    </row>
    <row r="25" spans="13:13" x14ac:dyDescent="0.65">
      <c r="M25" s="48"/>
    </row>
    <row r="26" spans="13:13" x14ac:dyDescent="0.65">
      <c r="M26" s="48"/>
    </row>
    <row r="27" spans="13:13" x14ac:dyDescent="0.65">
      <c r="M27" s="48"/>
    </row>
    <row r="28" spans="13:13" x14ac:dyDescent="0.65">
      <c r="M28" s="48"/>
    </row>
    <row r="29" spans="13:13" x14ac:dyDescent="0.65">
      <c r="M29" s="48"/>
    </row>
    <row r="30" spans="13:13" x14ac:dyDescent="0.65">
      <c r="M30" s="48"/>
    </row>
    <row r="31" spans="13:13" x14ac:dyDescent="0.65">
      <c r="M31" s="48"/>
    </row>
    <row r="32" spans="13:13" x14ac:dyDescent="0.65">
      <c r="M32" s="48"/>
    </row>
    <row r="33" spans="13:13" x14ac:dyDescent="0.65">
      <c r="M33" s="48"/>
    </row>
    <row r="34" spans="13:13" x14ac:dyDescent="0.65">
      <c r="M34" s="48"/>
    </row>
    <row r="35" spans="13:13" x14ac:dyDescent="0.65">
      <c r="M35" s="48"/>
    </row>
    <row r="36" spans="13:13" x14ac:dyDescent="0.65">
      <c r="M36" s="48"/>
    </row>
    <row r="37" spans="13:13" x14ac:dyDescent="0.65">
      <c r="M37" s="48"/>
    </row>
    <row r="38" spans="13:13" x14ac:dyDescent="0.65">
      <c r="M38" s="48"/>
    </row>
    <row r="39" spans="13:13" x14ac:dyDescent="0.65">
      <c r="M39" s="48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3"/>
  <sheetViews>
    <sheetView rightToLeft="1" view="pageBreakPreview" zoomScaleNormal="100" zoomScaleSheetLayoutView="100" workbookViewId="0">
      <selection activeCell="C10" sqref="C10:E13"/>
    </sheetView>
  </sheetViews>
  <sheetFormatPr defaultColWidth="12.109375" defaultRowHeight="21.6" x14ac:dyDescent="0.65"/>
  <cols>
    <col min="1" max="1" width="42.44140625" style="1" bestFit="1" customWidth="1"/>
    <col min="2" max="2" width="2.5546875" style="1" customWidth="1"/>
    <col min="3" max="3" width="18.5546875" style="1" bestFit="1" customWidth="1"/>
    <col min="4" max="4" width="0.6640625" style="1" customWidth="1"/>
    <col min="5" max="5" width="19.88671875" style="1" customWidth="1"/>
    <col min="6" max="16384" width="12.109375" style="1"/>
  </cols>
  <sheetData>
    <row r="2" spans="1:13" ht="23.4" x14ac:dyDescent="0.65">
      <c r="A2" s="129" t="s">
        <v>67</v>
      </c>
      <c r="B2" s="129"/>
      <c r="C2" s="129"/>
      <c r="D2" s="129"/>
      <c r="E2" s="129"/>
    </row>
    <row r="3" spans="1:13" ht="23.4" x14ac:dyDescent="0.65">
      <c r="A3" s="129" t="s">
        <v>29</v>
      </c>
      <c r="B3" s="129" t="s">
        <v>29</v>
      </c>
      <c r="C3" s="129" t="s">
        <v>29</v>
      </c>
      <c r="D3" s="129" t="s">
        <v>29</v>
      </c>
      <c r="E3" s="129"/>
    </row>
    <row r="4" spans="1:13" ht="23.4" x14ac:dyDescent="0.65">
      <c r="A4" s="129" t="str">
        <f>'درآمد سپرده بانکی '!A4:M4</f>
        <v>برای ماه منتهی به 1400/03/31</v>
      </c>
      <c r="B4" s="129" t="s">
        <v>2</v>
      </c>
      <c r="C4" s="129" t="s">
        <v>2</v>
      </c>
      <c r="D4" s="129" t="s">
        <v>2</v>
      </c>
      <c r="E4" s="129"/>
    </row>
    <row r="5" spans="1:13" ht="23.4" x14ac:dyDescent="0.65">
      <c r="A5" s="42"/>
      <c r="B5" s="42"/>
      <c r="C5" s="42"/>
      <c r="D5" s="42"/>
      <c r="E5" s="42"/>
    </row>
    <row r="6" spans="1:13" ht="27.6" x14ac:dyDescent="0.65">
      <c r="A6" s="112" t="s">
        <v>83</v>
      </c>
      <c r="B6" s="112"/>
      <c r="C6" s="112"/>
      <c r="D6" s="112"/>
      <c r="E6" s="112"/>
    </row>
    <row r="7" spans="1:13" ht="27.6" x14ac:dyDescent="0.65">
      <c r="A7" s="45"/>
      <c r="B7" s="45"/>
      <c r="C7" s="45"/>
      <c r="D7" s="45"/>
      <c r="E7" s="45"/>
    </row>
    <row r="8" spans="1:13" ht="47.4" thickBot="1" x14ac:dyDescent="0.7">
      <c r="A8" s="131" t="s">
        <v>57</v>
      </c>
      <c r="C8" s="3" t="s">
        <v>148</v>
      </c>
      <c r="E8" s="84" t="s">
        <v>149</v>
      </c>
    </row>
    <row r="9" spans="1:13" ht="24" thickBot="1" x14ac:dyDescent="0.7">
      <c r="A9" s="130" t="s">
        <v>57</v>
      </c>
      <c r="C9" s="3" t="s">
        <v>22</v>
      </c>
      <c r="E9" s="3" t="s">
        <v>22</v>
      </c>
    </row>
    <row r="10" spans="1:13" ht="23.4" x14ac:dyDescent="0.75">
      <c r="A10" s="2" t="s">
        <v>66</v>
      </c>
      <c r="C10" s="137">
        <v>1806686</v>
      </c>
      <c r="E10" s="137">
        <v>389948833</v>
      </c>
    </row>
    <row r="11" spans="1:13" ht="23.4" x14ac:dyDescent="0.75">
      <c r="A11" s="2" t="s">
        <v>112</v>
      </c>
      <c r="C11" s="137">
        <v>0</v>
      </c>
      <c r="E11" s="137">
        <v>2424</v>
      </c>
    </row>
    <row r="12" spans="1:13" ht="23.4" x14ac:dyDescent="0.75">
      <c r="A12" s="2" t="s">
        <v>113</v>
      </c>
      <c r="C12" s="137">
        <v>18832074</v>
      </c>
      <c r="E12" s="137">
        <v>40870090</v>
      </c>
    </row>
    <row r="13" spans="1:13" ht="24" thickBot="1" x14ac:dyDescent="0.8">
      <c r="A13" s="2" t="s">
        <v>38</v>
      </c>
      <c r="C13" s="138">
        <f>SUM(C10:C12)</f>
        <v>20638760</v>
      </c>
      <c r="E13" s="138">
        <f>SUM(E10:E12)</f>
        <v>430821347</v>
      </c>
    </row>
    <row r="14" spans="1:13" ht="22.2" thickTop="1" x14ac:dyDescent="0.65">
      <c r="M14" s="48"/>
    </row>
    <row r="15" spans="1:13" x14ac:dyDescent="0.65">
      <c r="M15" s="48"/>
    </row>
    <row r="16" spans="1:13" x14ac:dyDescent="0.65">
      <c r="M16" s="48"/>
    </row>
    <row r="17" spans="13:13" x14ac:dyDescent="0.65">
      <c r="M17" s="48"/>
    </row>
    <row r="18" spans="13:13" x14ac:dyDescent="0.65">
      <c r="M18" s="48"/>
    </row>
    <row r="19" spans="13:13" x14ac:dyDescent="0.65">
      <c r="M19" s="48"/>
    </row>
    <row r="20" spans="13:13" x14ac:dyDescent="0.65">
      <c r="M20" s="48"/>
    </row>
    <row r="21" spans="13:13" x14ac:dyDescent="0.65">
      <c r="M21" s="48"/>
    </row>
    <row r="22" spans="13:13" x14ac:dyDescent="0.65">
      <c r="M22" s="48"/>
    </row>
    <row r="23" spans="13:13" x14ac:dyDescent="0.65">
      <c r="M23" s="48"/>
    </row>
    <row r="24" spans="13:13" x14ac:dyDescent="0.65">
      <c r="M24" s="48"/>
    </row>
    <row r="25" spans="13:13" x14ac:dyDescent="0.65">
      <c r="M25" s="48"/>
    </row>
    <row r="26" spans="13:13" x14ac:dyDescent="0.65">
      <c r="M26" s="48"/>
    </row>
    <row r="27" spans="13:13" x14ac:dyDescent="0.65">
      <c r="M27" s="48"/>
    </row>
    <row r="28" spans="13:13" x14ac:dyDescent="0.65">
      <c r="M28" s="48"/>
    </row>
    <row r="29" spans="13:13" x14ac:dyDescent="0.65">
      <c r="M29" s="48"/>
    </row>
    <row r="30" spans="13:13" x14ac:dyDescent="0.65">
      <c r="M30" s="48"/>
    </row>
    <row r="31" spans="13:13" x14ac:dyDescent="0.65">
      <c r="M31" s="48"/>
    </row>
    <row r="32" spans="13:13" x14ac:dyDescent="0.65">
      <c r="M32" s="48"/>
    </row>
    <row r="33" spans="13:13" x14ac:dyDescent="0.65">
      <c r="M33" s="48"/>
    </row>
    <row r="34" spans="13:13" x14ac:dyDescent="0.65">
      <c r="M34" s="48"/>
    </row>
    <row r="35" spans="13:13" x14ac:dyDescent="0.65">
      <c r="M35" s="48"/>
    </row>
    <row r="36" spans="13:13" x14ac:dyDescent="0.65">
      <c r="M36" s="48"/>
    </row>
    <row r="37" spans="13:13" x14ac:dyDescent="0.65">
      <c r="M37" s="48"/>
    </row>
    <row r="38" spans="13:13" x14ac:dyDescent="0.65">
      <c r="M38" s="48"/>
    </row>
    <row r="39" spans="13:13" x14ac:dyDescent="0.65">
      <c r="M39" s="48"/>
    </row>
    <row r="40" spans="13:13" x14ac:dyDescent="0.65">
      <c r="M40" s="48"/>
    </row>
    <row r="41" spans="13:13" x14ac:dyDescent="0.65">
      <c r="M41" s="48"/>
    </row>
    <row r="42" spans="13:13" x14ac:dyDescent="0.65">
      <c r="M42" s="48"/>
    </row>
    <row r="43" spans="13:13" x14ac:dyDescent="0.65">
      <c r="M43" s="48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41"/>
  <sheetViews>
    <sheetView rightToLeft="1" view="pageBreakPreview" topLeftCell="A29" zoomScale="50" zoomScaleNormal="60" zoomScaleSheetLayoutView="50" workbookViewId="0">
      <selection activeCell="A36" sqref="A36:XFD36"/>
    </sheetView>
  </sheetViews>
  <sheetFormatPr defaultColWidth="9.109375" defaultRowHeight="30.6" x14ac:dyDescent="0.9"/>
  <cols>
    <col min="1" max="1" width="49.109375" style="63" customWidth="1"/>
    <col min="2" max="2" width="1" style="63" customWidth="1"/>
    <col min="3" max="3" width="20.5546875" style="63" customWidth="1"/>
    <col min="4" max="4" width="1" style="63" customWidth="1"/>
    <col min="5" max="5" width="29.88671875" style="63" bestFit="1" customWidth="1"/>
    <col min="6" max="6" width="0.6640625" style="63" customWidth="1"/>
    <col min="7" max="7" width="30" style="63" bestFit="1" customWidth="1"/>
    <col min="8" max="8" width="1.109375" style="63" customWidth="1"/>
    <col min="9" max="9" width="18.5546875" style="63" bestFit="1" customWidth="1"/>
    <col min="10" max="10" width="0.5546875" style="63" customWidth="1"/>
    <col min="11" max="11" width="33.44140625" style="63" customWidth="1"/>
    <col min="12" max="12" width="0.6640625" style="63" customWidth="1"/>
    <col min="13" max="13" width="20.88671875" style="63" bestFit="1" customWidth="1"/>
    <col min="14" max="14" width="0.88671875" style="63" customWidth="1"/>
    <col min="15" max="15" width="29.88671875" style="63" bestFit="1" customWidth="1"/>
    <col min="16" max="16" width="1" style="63" customWidth="1"/>
    <col min="17" max="17" width="20.5546875" style="63" bestFit="1" customWidth="1"/>
    <col min="18" max="18" width="1" style="63" customWidth="1"/>
    <col min="19" max="19" width="18.109375" style="63" bestFit="1" customWidth="1"/>
    <col min="20" max="20" width="1" style="63" customWidth="1"/>
    <col min="21" max="21" width="33" style="63" customWidth="1"/>
    <col min="22" max="22" width="0.88671875" style="63" customWidth="1"/>
    <col min="23" max="23" width="32.6640625" style="63" customWidth="1"/>
    <col min="24" max="24" width="1" style="63" customWidth="1"/>
    <col min="25" max="25" width="19.5546875" style="63" customWidth="1"/>
    <col min="26" max="26" width="1" style="63" customWidth="1"/>
    <col min="27" max="16384" width="9.109375" style="63"/>
  </cols>
  <sheetData>
    <row r="2" spans="1:25" ht="47.25" customHeight="1" x14ac:dyDescent="1.25">
      <c r="A2" s="107" t="s">
        <v>67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ht="47.25" customHeight="1" x14ac:dyDescent="1.25">
      <c r="A3" s="107" t="s">
        <v>96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</row>
    <row r="4" spans="1:25" ht="47.25" customHeight="1" x14ac:dyDescent="1.25">
      <c r="A4" s="107" t="s">
        <v>122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5" ht="47.25" customHeight="1" x14ac:dyDescen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s="65" customFormat="1" ht="47.25" customHeight="1" x14ac:dyDescent="0.9">
      <c r="A6" s="43" t="s">
        <v>68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5" s="65" customFormat="1" ht="47.25" customHeight="1" x14ac:dyDescent="0.9">
      <c r="A7" s="43" t="s">
        <v>69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5" x14ac:dyDescent="0.9">
      <c r="C8" s="66"/>
      <c r="D8" s="66"/>
      <c r="E8" s="66"/>
      <c r="F8" s="66"/>
      <c r="G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40.5" customHeight="1" x14ac:dyDescent="0.9">
      <c r="A9" s="105" t="s">
        <v>3</v>
      </c>
      <c r="C9" s="106" t="s">
        <v>114</v>
      </c>
      <c r="D9" s="106" t="s">
        <v>105</v>
      </c>
      <c r="E9" s="106" t="s">
        <v>105</v>
      </c>
      <c r="F9" s="106" t="s">
        <v>105</v>
      </c>
      <c r="G9" s="106" t="s">
        <v>105</v>
      </c>
      <c r="I9" s="106" t="s">
        <v>4</v>
      </c>
      <c r="J9" s="106" t="s">
        <v>4</v>
      </c>
      <c r="K9" s="106" t="s">
        <v>4</v>
      </c>
      <c r="L9" s="106" t="s">
        <v>4</v>
      </c>
      <c r="M9" s="106" t="s">
        <v>4</v>
      </c>
      <c r="N9" s="106" t="s">
        <v>4</v>
      </c>
      <c r="O9" s="106" t="s">
        <v>4</v>
      </c>
      <c r="Q9" s="106" t="s">
        <v>123</v>
      </c>
      <c r="R9" s="106" t="s">
        <v>106</v>
      </c>
      <c r="S9" s="106" t="s">
        <v>106</v>
      </c>
      <c r="T9" s="106" t="s">
        <v>106</v>
      </c>
      <c r="U9" s="106" t="s">
        <v>106</v>
      </c>
      <c r="V9" s="106" t="s">
        <v>106</v>
      </c>
      <c r="W9" s="106" t="s">
        <v>106</v>
      </c>
      <c r="X9" s="106" t="s">
        <v>106</v>
      </c>
      <c r="Y9" s="106" t="s">
        <v>106</v>
      </c>
    </row>
    <row r="10" spans="1:25" ht="33.75" customHeight="1" x14ac:dyDescent="0.9">
      <c r="A10" s="105" t="s">
        <v>3</v>
      </c>
      <c r="C10" s="105" t="s">
        <v>6</v>
      </c>
      <c r="E10" s="105" t="s">
        <v>7</v>
      </c>
      <c r="G10" s="105" t="s">
        <v>8</v>
      </c>
      <c r="I10" s="105" t="s">
        <v>9</v>
      </c>
      <c r="J10" s="105" t="s">
        <v>9</v>
      </c>
      <c r="K10" s="105" t="s">
        <v>9</v>
      </c>
      <c r="M10" s="105" t="s">
        <v>10</v>
      </c>
      <c r="N10" s="105" t="s">
        <v>10</v>
      </c>
      <c r="O10" s="105" t="s">
        <v>10</v>
      </c>
      <c r="Q10" s="105" t="s">
        <v>6</v>
      </c>
      <c r="S10" s="105" t="s">
        <v>11</v>
      </c>
      <c r="U10" s="105" t="s">
        <v>7</v>
      </c>
      <c r="W10" s="105" t="s">
        <v>8</v>
      </c>
      <c r="Y10" s="105" t="s">
        <v>12</v>
      </c>
    </row>
    <row r="11" spans="1:25" ht="33.75" customHeight="1" x14ac:dyDescent="0.9">
      <c r="A11" s="105" t="s">
        <v>3</v>
      </c>
      <c r="C11" s="105" t="s">
        <v>6</v>
      </c>
      <c r="E11" s="105" t="s">
        <v>7</v>
      </c>
      <c r="G11" s="105" t="s">
        <v>8</v>
      </c>
      <c r="I11" s="83" t="s">
        <v>6</v>
      </c>
      <c r="K11" s="83" t="s">
        <v>7</v>
      </c>
      <c r="M11" s="83" t="s">
        <v>6</v>
      </c>
      <c r="O11" s="83" t="s">
        <v>13</v>
      </c>
      <c r="Q11" s="105" t="s">
        <v>6</v>
      </c>
      <c r="S11" s="105" t="s">
        <v>11</v>
      </c>
      <c r="U11" s="105" t="s">
        <v>7</v>
      </c>
      <c r="W11" s="105" t="s">
        <v>8</v>
      </c>
      <c r="Y11" s="105" t="s">
        <v>12</v>
      </c>
    </row>
    <row r="12" spans="1:25" ht="41.25" customHeight="1" x14ac:dyDescent="1">
      <c r="A12" s="95" t="s">
        <v>107</v>
      </c>
      <c r="C12" s="69">
        <v>8700000</v>
      </c>
      <c r="E12" s="69">
        <v>85445779624</v>
      </c>
      <c r="G12" s="69">
        <v>72126279900</v>
      </c>
      <c r="I12" s="69">
        <v>580000</v>
      </c>
      <c r="K12" s="69">
        <v>4895565190</v>
      </c>
      <c r="M12" s="69">
        <v>0</v>
      </c>
      <c r="O12" s="69">
        <v>0</v>
      </c>
      <c r="Q12" s="69">
        <v>9280000</v>
      </c>
      <c r="S12" s="69">
        <v>8340</v>
      </c>
      <c r="U12" s="69">
        <v>90341344814</v>
      </c>
      <c r="W12" s="69">
        <v>76934698560</v>
      </c>
      <c r="Y12" s="96" t="s">
        <v>124</v>
      </c>
    </row>
    <row r="13" spans="1:25" ht="41.25" customHeight="1" x14ac:dyDescent="1">
      <c r="A13" s="95" t="s">
        <v>93</v>
      </c>
      <c r="C13" s="69">
        <v>43000000</v>
      </c>
      <c r="E13" s="69">
        <v>170383567459</v>
      </c>
      <c r="G13" s="69">
        <v>207437359950</v>
      </c>
      <c r="I13" s="69">
        <v>0</v>
      </c>
      <c r="K13" s="69">
        <v>0</v>
      </c>
      <c r="M13" s="69">
        <v>-15000000</v>
      </c>
      <c r="O13" s="69">
        <v>57255604013</v>
      </c>
      <c r="Q13" s="69">
        <v>28000000</v>
      </c>
      <c r="S13" s="69">
        <v>3904</v>
      </c>
      <c r="U13" s="69">
        <v>110947439281</v>
      </c>
      <c r="W13" s="69">
        <v>108661593600</v>
      </c>
      <c r="Y13" s="96" t="s">
        <v>125</v>
      </c>
    </row>
    <row r="14" spans="1:25" ht="41.25" customHeight="1" x14ac:dyDescent="1">
      <c r="A14" s="95" t="s">
        <v>84</v>
      </c>
      <c r="C14" s="69">
        <v>1200000</v>
      </c>
      <c r="E14" s="69">
        <v>121642524203</v>
      </c>
      <c r="G14" s="69">
        <v>112749127200</v>
      </c>
      <c r="I14" s="69">
        <v>0</v>
      </c>
      <c r="K14" s="69">
        <v>0</v>
      </c>
      <c r="M14" s="69">
        <v>-200000</v>
      </c>
      <c r="O14" s="69">
        <v>20071006353</v>
      </c>
      <c r="Q14" s="69">
        <v>1000000</v>
      </c>
      <c r="S14" s="69">
        <v>108460</v>
      </c>
      <c r="U14" s="69">
        <v>101368770169</v>
      </c>
      <c r="W14" s="69">
        <v>107814663000</v>
      </c>
      <c r="Y14" s="96" t="s">
        <v>126</v>
      </c>
    </row>
    <row r="15" spans="1:25" ht="41.25" customHeight="1" x14ac:dyDescent="1">
      <c r="A15" s="95" t="s">
        <v>85</v>
      </c>
      <c r="C15" s="69">
        <v>3750000</v>
      </c>
      <c r="E15" s="69">
        <v>105511449694</v>
      </c>
      <c r="G15" s="69">
        <v>188285495625</v>
      </c>
      <c r="I15" s="69">
        <v>0</v>
      </c>
      <c r="K15" s="69">
        <v>0</v>
      </c>
      <c r="M15" s="69">
        <v>-250000</v>
      </c>
      <c r="O15" s="69">
        <v>12669558949</v>
      </c>
      <c r="Q15" s="69">
        <v>3500000</v>
      </c>
      <c r="S15" s="69">
        <v>51120</v>
      </c>
      <c r="U15" s="69">
        <v>98477353047</v>
      </c>
      <c r="W15" s="69">
        <v>177855426000</v>
      </c>
      <c r="Y15" s="96" t="s">
        <v>127</v>
      </c>
    </row>
    <row r="16" spans="1:25" ht="41.25" customHeight="1" x14ac:dyDescent="1">
      <c r="A16" s="95" t="s">
        <v>94</v>
      </c>
      <c r="C16" s="69">
        <v>1000000</v>
      </c>
      <c r="E16" s="69">
        <v>51425688498</v>
      </c>
      <c r="G16" s="69">
        <v>27833400000</v>
      </c>
      <c r="I16" s="69">
        <v>0</v>
      </c>
      <c r="K16" s="69">
        <v>0</v>
      </c>
      <c r="M16" s="69">
        <v>0</v>
      </c>
      <c r="O16" s="69">
        <v>0</v>
      </c>
      <c r="Q16" s="69">
        <v>1000000</v>
      </c>
      <c r="S16" s="69">
        <v>16257</v>
      </c>
      <c r="U16" s="69">
        <v>35218116754</v>
      </c>
      <c r="W16" s="69">
        <v>16160270850</v>
      </c>
      <c r="Y16" s="96" t="s">
        <v>128</v>
      </c>
    </row>
    <row r="17" spans="1:25" ht="41.25" customHeight="1" x14ac:dyDescent="1">
      <c r="A17" s="95" t="s">
        <v>86</v>
      </c>
      <c r="C17" s="69">
        <v>3500000</v>
      </c>
      <c r="E17" s="69">
        <v>73886161534</v>
      </c>
      <c r="G17" s="69">
        <v>84787494750</v>
      </c>
      <c r="I17" s="69">
        <v>710000</v>
      </c>
      <c r="K17" s="69">
        <v>16429959770</v>
      </c>
      <c r="M17" s="69">
        <v>0</v>
      </c>
      <c r="O17" s="69">
        <v>0</v>
      </c>
      <c r="Q17" s="69">
        <v>4210000</v>
      </c>
      <c r="S17" s="69">
        <v>23610</v>
      </c>
      <c r="U17" s="69">
        <v>90316121304</v>
      </c>
      <c r="W17" s="69">
        <v>98806681305</v>
      </c>
      <c r="Y17" s="96" t="s">
        <v>129</v>
      </c>
    </row>
    <row r="18" spans="1:25" ht="41.25" customHeight="1" x14ac:dyDescent="1">
      <c r="A18" s="95" t="s">
        <v>102</v>
      </c>
      <c r="C18" s="69">
        <v>557575</v>
      </c>
      <c r="E18" s="69">
        <v>52210121181</v>
      </c>
      <c r="G18" s="69">
        <v>36296101979.122498</v>
      </c>
      <c r="I18" s="69">
        <v>0</v>
      </c>
      <c r="K18" s="69">
        <v>0</v>
      </c>
      <c r="M18" s="69">
        <v>-100000</v>
      </c>
      <c r="O18" s="69">
        <v>7841712641</v>
      </c>
      <c r="Q18" s="69">
        <v>457575</v>
      </c>
      <c r="S18" s="69">
        <v>80836</v>
      </c>
      <c r="U18" s="69">
        <v>42846336728</v>
      </c>
      <c r="W18" s="69">
        <v>36768450930.434998</v>
      </c>
      <c r="Y18" s="96" t="s">
        <v>130</v>
      </c>
    </row>
    <row r="19" spans="1:25" ht="41.25" customHeight="1" x14ac:dyDescent="1">
      <c r="A19" s="95" t="s">
        <v>97</v>
      </c>
      <c r="C19" s="69">
        <v>2000000</v>
      </c>
      <c r="E19" s="69">
        <v>21726269106</v>
      </c>
      <c r="G19" s="69">
        <v>21948624000</v>
      </c>
      <c r="I19" s="69">
        <v>0</v>
      </c>
      <c r="K19" s="69">
        <v>0</v>
      </c>
      <c r="M19" s="69">
        <v>-2000000</v>
      </c>
      <c r="O19" s="69">
        <v>0</v>
      </c>
      <c r="Q19" s="69">
        <v>0</v>
      </c>
      <c r="S19" s="69">
        <v>0</v>
      </c>
      <c r="U19" s="69">
        <v>0</v>
      </c>
      <c r="W19" s="69">
        <v>0</v>
      </c>
      <c r="Y19" s="96" t="s">
        <v>117</v>
      </c>
    </row>
    <row r="20" spans="1:25" ht="41.25" customHeight="1" x14ac:dyDescent="1">
      <c r="A20" s="95" t="s">
        <v>109</v>
      </c>
      <c r="C20" s="69">
        <v>581250</v>
      </c>
      <c r="E20" s="69">
        <v>6219283029</v>
      </c>
      <c r="G20" s="69">
        <v>5951253093.75</v>
      </c>
      <c r="I20" s="69">
        <v>0</v>
      </c>
      <c r="K20" s="69">
        <v>0</v>
      </c>
      <c r="M20" s="69">
        <v>0</v>
      </c>
      <c r="O20" s="69">
        <v>0</v>
      </c>
      <c r="Q20" s="69">
        <v>581250</v>
      </c>
      <c r="S20" s="69">
        <v>11450</v>
      </c>
      <c r="U20" s="69">
        <v>6219283029</v>
      </c>
      <c r="W20" s="69">
        <v>6615713390.625</v>
      </c>
      <c r="Y20" s="96" t="s">
        <v>131</v>
      </c>
    </row>
    <row r="21" spans="1:25" ht="41.25" customHeight="1" x14ac:dyDescent="1">
      <c r="A21" s="95" t="s">
        <v>87</v>
      </c>
      <c r="C21" s="69">
        <v>2500000</v>
      </c>
      <c r="E21" s="69">
        <v>140243592375</v>
      </c>
      <c r="G21" s="69">
        <v>84295440000</v>
      </c>
      <c r="I21" s="69">
        <v>0</v>
      </c>
      <c r="K21" s="69">
        <v>0</v>
      </c>
      <c r="M21" s="69">
        <v>0</v>
      </c>
      <c r="O21" s="69">
        <v>0</v>
      </c>
      <c r="Q21" s="69">
        <v>2500000</v>
      </c>
      <c r="S21" s="69">
        <v>38480</v>
      </c>
      <c r="U21" s="69">
        <v>140243592375</v>
      </c>
      <c r="W21" s="69">
        <v>95627610000</v>
      </c>
      <c r="Y21" s="96" t="s">
        <v>132</v>
      </c>
    </row>
    <row r="22" spans="1:25" ht="41.25" customHeight="1" x14ac:dyDescent="1">
      <c r="A22" s="95" t="s">
        <v>88</v>
      </c>
      <c r="C22" s="69">
        <v>17000000</v>
      </c>
      <c r="E22" s="69">
        <v>202373917721</v>
      </c>
      <c r="G22" s="69">
        <v>160708063500</v>
      </c>
      <c r="I22" s="69">
        <v>0</v>
      </c>
      <c r="K22" s="69">
        <v>0</v>
      </c>
      <c r="M22" s="69">
        <v>-1000000</v>
      </c>
      <c r="O22" s="69">
        <v>10765561527</v>
      </c>
      <c r="Q22" s="69">
        <v>16000000</v>
      </c>
      <c r="S22" s="69">
        <v>10820</v>
      </c>
      <c r="U22" s="69">
        <v>190469569620</v>
      </c>
      <c r="W22" s="69">
        <v>172089936000</v>
      </c>
      <c r="Y22" s="96" t="s">
        <v>133</v>
      </c>
    </row>
    <row r="23" spans="1:25" ht="41.25" customHeight="1" x14ac:dyDescent="1">
      <c r="A23" s="95" t="s">
        <v>89</v>
      </c>
      <c r="C23" s="69">
        <v>13820000</v>
      </c>
      <c r="E23" s="69">
        <v>217815928181</v>
      </c>
      <c r="G23" s="69">
        <v>288493191000</v>
      </c>
      <c r="I23" s="69">
        <v>0</v>
      </c>
      <c r="K23" s="69">
        <v>0</v>
      </c>
      <c r="M23" s="69">
        <v>-379164</v>
      </c>
      <c r="O23" s="69">
        <v>7846476453</v>
      </c>
      <c r="Q23" s="69">
        <v>13440836</v>
      </c>
      <c r="S23" s="69">
        <v>21030</v>
      </c>
      <c r="U23" s="69">
        <v>211839954331</v>
      </c>
      <c r="W23" s="69">
        <v>280978949432.57397</v>
      </c>
      <c r="Y23" s="96" t="s">
        <v>134</v>
      </c>
    </row>
    <row r="24" spans="1:25" ht="41.25" customHeight="1" x14ac:dyDescent="1">
      <c r="A24" s="95" t="s">
        <v>104</v>
      </c>
      <c r="C24" s="69">
        <v>3500000</v>
      </c>
      <c r="E24" s="69">
        <v>93185906393</v>
      </c>
      <c r="G24" s="69">
        <v>49926161250</v>
      </c>
      <c r="I24" s="69">
        <v>500000</v>
      </c>
      <c r="K24" s="69">
        <v>8442940184</v>
      </c>
      <c r="M24" s="69">
        <v>0</v>
      </c>
      <c r="O24" s="69">
        <v>0</v>
      </c>
      <c r="Q24" s="69">
        <v>4000000</v>
      </c>
      <c r="S24" s="69">
        <v>14090</v>
      </c>
      <c r="U24" s="69">
        <v>101628846577</v>
      </c>
      <c r="W24" s="69">
        <v>56024658000</v>
      </c>
      <c r="Y24" s="96" t="s">
        <v>135</v>
      </c>
    </row>
    <row r="25" spans="1:25" ht="41.25" customHeight="1" x14ac:dyDescent="1">
      <c r="A25" s="95" t="s">
        <v>103</v>
      </c>
      <c r="C25" s="69">
        <v>1536666</v>
      </c>
      <c r="E25" s="69">
        <v>31895630737</v>
      </c>
      <c r="G25" s="69">
        <v>25555457068.028999</v>
      </c>
      <c r="I25" s="69">
        <v>0</v>
      </c>
      <c r="K25" s="69">
        <v>0</v>
      </c>
      <c r="M25" s="69">
        <v>0</v>
      </c>
      <c r="O25" s="69">
        <v>0</v>
      </c>
      <c r="Q25" s="69">
        <v>1536666</v>
      </c>
      <c r="S25" s="69">
        <v>12780</v>
      </c>
      <c r="U25" s="69">
        <v>31895630737</v>
      </c>
      <c r="W25" s="69">
        <v>19521741860.694</v>
      </c>
      <c r="Y25" s="96" t="s">
        <v>136</v>
      </c>
    </row>
    <row r="26" spans="1:25" ht="41.25" customHeight="1" x14ac:dyDescent="1">
      <c r="A26" s="95" t="s">
        <v>90</v>
      </c>
      <c r="C26" s="69">
        <v>8000000</v>
      </c>
      <c r="E26" s="69">
        <v>96911376072</v>
      </c>
      <c r="G26" s="69">
        <v>98927856000</v>
      </c>
      <c r="I26" s="69">
        <v>3215311</v>
      </c>
      <c r="K26" s="69">
        <v>0</v>
      </c>
      <c r="M26" s="69">
        <v>-1</v>
      </c>
      <c r="O26" s="69">
        <v>1</v>
      </c>
      <c r="Q26" s="69">
        <v>11215310</v>
      </c>
      <c r="S26" s="69">
        <v>10080</v>
      </c>
      <c r="U26" s="69">
        <v>96911367431</v>
      </c>
      <c r="W26" s="69">
        <v>112377675367.44</v>
      </c>
      <c r="Y26" s="96" t="s">
        <v>115</v>
      </c>
    </row>
    <row r="27" spans="1:25" ht="41.25" customHeight="1" x14ac:dyDescent="1">
      <c r="A27" s="95" t="s">
        <v>91</v>
      </c>
      <c r="C27" s="69">
        <v>11300000</v>
      </c>
      <c r="E27" s="69">
        <v>211234460332</v>
      </c>
      <c r="G27" s="69">
        <v>149957412750</v>
      </c>
      <c r="I27" s="69">
        <v>0</v>
      </c>
      <c r="K27" s="69">
        <v>0</v>
      </c>
      <c r="M27" s="69">
        <v>0</v>
      </c>
      <c r="O27" s="69">
        <v>0</v>
      </c>
      <c r="Q27" s="69">
        <v>11300000</v>
      </c>
      <c r="S27" s="69">
        <v>12550</v>
      </c>
      <c r="U27" s="69">
        <v>211234460332</v>
      </c>
      <c r="W27" s="69">
        <v>140971200750</v>
      </c>
      <c r="Y27" s="96" t="s">
        <v>137</v>
      </c>
    </row>
    <row r="28" spans="1:25" ht="41.25" customHeight="1" x14ac:dyDescent="1">
      <c r="A28" s="95" t="s">
        <v>116</v>
      </c>
      <c r="C28" s="69">
        <v>10000000</v>
      </c>
      <c r="E28" s="69">
        <v>14313113241</v>
      </c>
      <c r="G28" s="69">
        <v>11769552000</v>
      </c>
      <c r="I28" s="69">
        <v>10000000</v>
      </c>
      <c r="K28" s="69">
        <v>11194314805</v>
      </c>
      <c r="M28" s="69">
        <v>0</v>
      </c>
      <c r="O28" s="69">
        <v>0</v>
      </c>
      <c r="Q28" s="69">
        <v>20000000</v>
      </c>
      <c r="S28" s="69">
        <v>1263</v>
      </c>
      <c r="U28" s="69">
        <v>25507428046</v>
      </c>
      <c r="W28" s="69">
        <v>25109703000</v>
      </c>
      <c r="Y28" s="96" t="s">
        <v>138</v>
      </c>
    </row>
    <row r="29" spans="1:25" ht="41.25" customHeight="1" x14ac:dyDescent="1">
      <c r="A29" s="95" t="s">
        <v>92</v>
      </c>
      <c r="C29" s="69">
        <v>1290000</v>
      </c>
      <c r="E29" s="69">
        <v>131601386304</v>
      </c>
      <c r="G29" s="69">
        <v>191140725321</v>
      </c>
      <c r="I29" s="69">
        <v>0</v>
      </c>
      <c r="K29" s="69">
        <v>0</v>
      </c>
      <c r="M29" s="69">
        <v>-90000</v>
      </c>
      <c r="O29" s="69">
        <v>12896267019</v>
      </c>
      <c r="Q29" s="69">
        <v>1200000</v>
      </c>
      <c r="S29" s="69">
        <v>147383</v>
      </c>
      <c r="U29" s="69">
        <v>122419894234</v>
      </c>
      <c r="W29" s="69">
        <v>175807285380</v>
      </c>
      <c r="Y29" s="96" t="s">
        <v>139</v>
      </c>
    </row>
    <row r="30" spans="1:25" ht="41.25" customHeight="1" x14ac:dyDescent="1">
      <c r="A30" s="95" t="s">
        <v>95</v>
      </c>
      <c r="C30" s="69">
        <v>10000</v>
      </c>
      <c r="E30" s="69">
        <v>97923940</v>
      </c>
      <c r="G30" s="69">
        <v>141055695</v>
      </c>
      <c r="I30" s="69">
        <v>2000000</v>
      </c>
      <c r="K30" s="69">
        <v>0</v>
      </c>
      <c r="M30" s="69">
        <v>0</v>
      </c>
      <c r="O30" s="69">
        <v>0</v>
      </c>
      <c r="Q30" s="69">
        <v>2010000</v>
      </c>
      <c r="S30" s="69">
        <v>16360</v>
      </c>
      <c r="U30" s="69">
        <v>23824193046</v>
      </c>
      <c r="W30" s="69">
        <v>32687942580</v>
      </c>
      <c r="Y30" s="96" t="s">
        <v>140</v>
      </c>
    </row>
    <row r="31" spans="1:25" ht="41.25" customHeight="1" x14ac:dyDescent="1">
      <c r="A31" s="95" t="s">
        <v>110</v>
      </c>
      <c r="C31" s="69">
        <v>730000</v>
      </c>
      <c r="E31" s="69">
        <v>34616593661</v>
      </c>
      <c r="G31" s="69">
        <v>34468683750</v>
      </c>
      <c r="I31" s="69">
        <v>370000</v>
      </c>
      <c r="K31" s="69">
        <v>16008505332</v>
      </c>
      <c r="M31" s="69">
        <v>0</v>
      </c>
      <c r="O31" s="69">
        <v>0</v>
      </c>
      <c r="Q31" s="69">
        <v>1100000</v>
      </c>
      <c r="S31" s="69">
        <v>48320</v>
      </c>
      <c r="U31" s="69">
        <v>50625098993</v>
      </c>
      <c r="W31" s="69">
        <v>52835745600</v>
      </c>
      <c r="Y31" s="96" t="s">
        <v>141</v>
      </c>
    </row>
    <row r="32" spans="1:25" ht="41.25" customHeight="1" x14ac:dyDescent="1">
      <c r="A32" s="95" t="s">
        <v>142</v>
      </c>
      <c r="C32" s="69">
        <v>0</v>
      </c>
      <c r="E32" s="69">
        <v>0</v>
      </c>
      <c r="G32" s="69">
        <v>0</v>
      </c>
      <c r="I32" s="69">
        <v>1613822</v>
      </c>
      <c r="K32" s="69">
        <v>4829805681</v>
      </c>
      <c r="M32" s="69">
        <v>-13822</v>
      </c>
      <c r="O32" s="69">
        <v>46783882</v>
      </c>
      <c r="Q32" s="69">
        <v>1600000</v>
      </c>
      <c r="S32" s="69">
        <v>3405</v>
      </c>
      <c r="U32" s="69">
        <v>4788439549</v>
      </c>
      <c r="W32" s="69">
        <v>5415584400</v>
      </c>
      <c r="Y32" s="96" t="s">
        <v>143</v>
      </c>
    </row>
    <row r="33" spans="1:26" ht="41.25" customHeight="1" x14ac:dyDescent="1">
      <c r="A33" s="95" t="s">
        <v>144</v>
      </c>
      <c r="C33" s="69">
        <v>0</v>
      </c>
      <c r="E33" s="69">
        <v>0</v>
      </c>
      <c r="G33" s="69">
        <v>0</v>
      </c>
      <c r="I33" s="69">
        <v>500000</v>
      </c>
      <c r="K33" s="69">
        <v>300274801</v>
      </c>
      <c r="M33" s="69">
        <v>-500000</v>
      </c>
      <c r="O33" s="69">
        <v>6681010112</v>
      </c>
      <c r="Q33" s="69">
        <v>0</v>
      </c>
      <c r="S33" s="69">
        <v>0</v>
      </c>
      <c r="U33" s="69">
        <v>0</v>
      </c>
      <c r="W33" s="69">
        <v>0</v>
      </c>
      <c r="Y33" s="96" t="s">
        <v>117</v>
      </c>
    </row>
    <row r="34" spans="1:26" ht="41.25" customHeight="1" x14ac:dyDescent="1">
      <c r="A34" s="95" t="s">
        <v>145</v>
      </c>
      <c r="C34" s="69">
        <v>0</v>
      </c>
      <c r="E34" s="69">
        <v>0</v>
      </c>
      <c r="G34" s="69">
        <v>0</v>
      </c>
      <c r="I34" s="69">
        <v>268970</v>
      </c>
      <c r="K34" s="69">
        <v>592283126</v>
      </c>
      <c r="M34" s="69">
        <v>-268970</v>
      </c>
      <c r="O34" s="69">
        <v>729116982</v>
      </c>
      <c r="Q34" s="69">
        <v>0</v>
      </c>
      <c r="S34" s="69">
        <v>0</v>
      </c>
      <c r="U34" s="69">
        <v>0</v>
      </c>
      <c r="W34" s="69">
        <v>0</v>
      </c>
      <c r="Y34" s="96" t="s">
        <v>117</v>
      </c>
    </row>
    <row r="35" spans="1:26" ht="41.25" customHeight="1" x14ac:dyDescent="1">
      <c r="A35" s="95" t="s">
        <v>146</v>
      </c>
      <c r="C35" s="69">
        <v>0</v>
      </c>
      <c r="E35" s="69">
        <v>0</v>
      </c>
      <c r="G35" s="69">
        <v>0</v>
      </c>
      <c r="I35" s="69">
        <v>258212</v>
      </c>
      <c r="K35" s="69">
        <v>7740626037</v>
      </c>
      <c r="M35" s="69">
        <v>-258212</v>
      </c>
      <c r="O35" s="69">
        <v>9776111905</v>
      </c>
      <c r="Q35" s="69">
        <v>0</v>
      </c>
      <c r="S35" s="69">
        <v>0</v>
      </c>
      <c r="U35" s="69">
        <v>0</v>
      </c>
      <c r="W35" s="69">
        <v>0</v>
      </c>
      <c r="Y35" s="96" t="s">
        <v>117</v>
      </c>
    </row>
    <row r="36" spans="1:26" ht="41.25" customHeight="1" thickBot="1" x14ac:dyDescent="0.95">
      <c r="D36" s="132"/>
      <c r="E36" s="68">
        <f>SUM(E12:E35)</f>
        <v>1862740673285</v>
      </c>
      <c r="F36" s="132"/>
      <c r="G36" s="68">
        <f>SUM(G12:G35)</f>
        <v>1852798734831.9016</v>
      </c>
      <c r="H36" s="132"/>
      <c r="J36" s="132"/>
      <c r="K36" s="68">
        <f>SUM(K12:K35)</f>
        <v>70434274926</v>
      </c>
      <c r="L36" s="132"/>
      <c r="N36" s="132"/>
      <c r="O36" s="68">
        <f>SUM(O12:O35)</f>
        <v>146579209837</v>
      </c>
      <c r="P36" s="132"/>
      <c r="T36" s="132"/>
      <c r="U36" s="68">
        <f>SUM(U12:U35)</f>
        <v>1787123240397</v>
      </c>
      <c r="V36" s="132"/>
      <c r="W36" s="68">
        <f>SUM(W12:W35)</f>
        <v>1799065530006.7681</v>
      </c>
      <c r="Y36" s="97">
        <f>SUM(Y12:Y35)</f>
        <v>0</v>
      </c>
    </row>
    <row r="37" spans="1:26" ht="41.25" customHeight="1" thickTop="1" x14ac:dyDescent="0.9">
      <c r="W37" s="67"/>
    </row>
    <row r="38" spans="1:26" ht="41.25" customHeight="1" x14ac:dyDescent="0.9">
      <c r="W38" s="69"/>
    </row>
    <row r="39" spans="1:26" ht="37.5" customHeight="1" thickBot="1" x14ac:dyDescent="0.95">
      <c r="G39" s="67"/>
      <c r="W39" s="69"/>
      <c r="Z39" s="68">
        <f t="shared" ref="Z39" si="0">SUM(Z12:Z38)</f>
        <v>0</v>
      </c>
    </row>
    <row r="40" spans="1:26" ht="31.2" thickTop="1" x14ac:dyDescent="0.9">
      <c r="W40" s="69"/>
    </row>
    <row r="41" spans="1:26" x14ac:dyDescent="0.9">
      <c r="W41" s="69"/>
    </row>
  </sheetData>
  <mergeCells count="17"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U10:U11"/>
    <mergeCell ref="W10:W11"/>
  </mergeCells>
  <pageMargins left="0.7" right="0.7" top="0.75" bottom="0.75" header="0.3" footer="0.3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8"/>
  <sheetViews>
    <sheetView rightToLeft="1" view="pageBreakPreview" zoomScale="70" zoomScaleNormal="100" zoomScaleSheetLayoutView="70" workbookViewId="0">
      <selection activeCell="S11" sqref="S11"/>
    </sheetView>
  </sheetViews>
  <sheetFormatPr defaultColWidth="9.109375" defaultRowHeight="25.2" x14ac:dyDescent="0.75"/>
  <cols>
    <col min="1" max="1" width="27" style="22" bestFit="1" customWidth="1"/>
    <col min="2" max="2" width="1" style="22" customWidth="1"/>
    <col min="3" max="3" width="30.44140625" style="22" customWidth="1"/>
    <col min="4" max="4" width="3" style="22" customWidth="1"/>
    <col min="5" max="5" width="20.5546875" style="22" customWidth="1"/>
    <col min="6" max="6" width="1" style="22" customWidth="1"/>
    <col min="7" max="7" width="16.5546875" style="22" customWidth="1"/>
    <col min="8" max="8" width="2.33203125" style="22" customWidth="1"/>
    <col min="9" max="9" width="9" style="22" customWidth="1"/>
    <col min="10" max="10" width="1" style="22" customWidth="1"/>
    <col min="11" max="11" width="21.5546875" style="22" bestFit="1" customWidth="1"/>
    <col min="12" max="12" width="1" style="22" customWidth="1"/>
    <col min="13" max="13" width="22.6640625" style="22" bestFit="1" customWidth="1"/>
    <col min="14" max="14" width="1" style="22" customWidth="1"/>
    <col min="15" max="15" width="23" style="22" bestFit="1" customWidth="1"/>
    <col min="16" max="16" width="1" style="22" customWidth="1"/>
    <col min="17" max="17" width="22.5546875" style="22" bestFit="1" customWidth="1"/>
    <col min="18" max="18" width="1" style="22" customWidth="1"/>
    <col min="19" max="19" width="15.88671875" style="22" customWidth="1"/>
    <col min="20" max="20" width="1" style="22" customWidth="1"/>
    <col min="21" max="21" width="9.109375" style="22" customWidth="1"/>
    <col min="22" max="16384" width="9.109375" style="22"/>
  </cols>
  <sheetData>
    <row r="2" spans="1:19" ht="27" x14ac:dyDescent="0.75">
      <c r="D2" s="23"/>
      <c r="E2" s="108" t="s">
        <v>67</v>
      </c>
      <c r="F2" s="108" t="s">
        <v>0</v>
      </c>
      <c r="G2" s="108" t="s">
        <v>0</v>
      </c>
      <c r="H2" s="108" t="s">
        <v>0</v>
      </c>
      <c r="I2" s="108"/>
      <c r="J2" s="108"/>
      <c r="K2" s="108"/>
      <c r="L2" s="108"/>
      <c r="M2" s="108"/>
    </row>
    <row r="3" spans="1:19" ht="27" x14ac:dyDescent="0.75">
      <c r="D3" s="23"/>
      <c r="E3" s="108" t="s">
        <v>1</v>
      </c>
      <c r="F3" s="108" t="s">
        <v>1</v>
      </c>
      <c r="G3" s="108" t="s">
        <v>1</v>
      </c>
      <c r="H3" s="108" t="s">
        <v>1</v>
      </c>
      <c r="I3" s="108"/>
      <c r="J3" s="108"/>
      <c r="K3" s="108"/>
      <c r="L3" s="108"/>
      <c r="M3" s="108"/>
    </row>
    <row r="4" spans="1:19" ht="27" x14ac:dyDescent="0.75">
      <c r="D4" s="23"/>
      <c r="E4" s="108" t="str">
        <f>سهام!A4</f>
        <v>برای ماه منتهی به 1400/03/31</v>
      </c>
      <c r="F4" s="108" t="s">
        <v>2</v>
      </c>
      <c r="G4" s="108" t="s">
        <v>2</v>
      </c>
      <c r="H4" s="108" t="s">
        <v>2</v>
      </c>
      <c r="I4" s="108"/>
      <c r="J4" s="108"/>
      <c r="K4" s="108"/>
      <c r="L4" s="108"/>
      <c r="M4" s="108"/>
    </row>
    <row r="5" spans="1:19" ht="32.4" x14ac:dyDescent="0.75">
      <c r="A5" s="110" t="s">
        <v>70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</row>
    <row r="6" spans="1:19" ht="27.6" thickBot="1" x14ac:dyDescent="0.8">
      <c r="A6" s="108" t="s">
        <v>17</v>
      </c>
      <c r="C6" s="109" t="s">
        <v>18</v>
      </c>
      <c r="D6" s="109" t="s">
        <v>18</v>
      </c>
      <c r="E6" s="109" t="s">
        <v>18</v>
      </c>
      <c r="F6" s="109" t="s">
        <v>18</v>
      </c>
      <c r="G6" s="109" t="s">
        <v>18</v>
      </c>
      <c r="H6" s="109" t="s">
        <v>18</v>
      </c>
      <c r="I6" s="109" t="s">
        <v>18</v>
      </c>
      <c r="K6" s="24" t="str">
        <f>سهام!C9</f>
        <v>1400/02/31</v>
      </c>
      <c r="M6" s="109" t="s">
        <v>4</v>
      </c>
      <c r="N6" s="109" t="s">
        <v>4</v>
      </c>
      <c r="O6" s="109" t="s">
        <v>4</v>
      </c>
      <c r="Q6" s="109" t="str">
        <f>سهام!Q9</f>
        <v>1400/03/31</v>
      </c>
      <c r="R6" s="109" t="s">
        <v>5</v>
      </c>
      <c r="S6" s="109" t="s">
        <v>5</v>
      </c>
    </row>
    <row r="7" spans="1:19" ht="54" x14ac:dyDescent="0.75">
      <c r="A7" s="108" t="s">
        <v>17</v>
      </c>
      <c r="C7" s="25" t="s">
        <v>19</v>
      </c>
      <c r="E7" s="25" t="s">
        <v>20</v>
      </c>
      <c r="G7" s="25" t="s">
        <v>21</v>
      </c>
      <c r="I7" s="25" t="s">
        <v>15</v>
      </c>
      <c r="K7" s="25" t="s">
        <v>22</v>
      </c>
      <c r="M7" s="25" t="s">
        <v>23</v>
      </c>
      <c r="O7" s="25" t="s">
        <v>24</v>
      </c>
      <c r="Q7" s="25" t="s">
        <v>22</v>
      </c>
      <c r="S7" s="82" t="s">
        <v>16</v>
      </c>
    </row>
    <row r="8" spans="1:19" ht="27" x14ac:dyDescent="0.85">
      <c r="A8" s="26" t="s">
        <v>26</v>
      </c>
      <c r="C8" s="22" t="s">
        <v>27</v>
      </c>
      <c r="E8" s="22" t="s">
        <v>25</v>
      </c>
      <c r="G8" s="22" t="s">
        <v>28</v>
      </c>
      <c r="I8" s="22">
        <v>0</v>
      </c>
      <c r="K8" s="85">
        <v>538270362</v>
      </c>
      <c r="M8" s="85">
        <v>3632727</v>
      </c>
      <c r="O8" s="85">
        <v>0</v>
      </c>
      <c r="Q8" s="85">
        <v>541903089</v>
      </c>
      <c r="S8" s="98" t="s">
        <v>111</v>
      </c>
    </row>
    <row r="9" spans="1:19" ht="27" x14ac:dyDescent="0.85">
      <c r="A9" s="26" t="s">
        <v>63</v>
      </c>
      <c r="C9" s="22" t="s">
        <v>64</v>
      </c>
      <c r="E9" s="22" t="s">
        <v>25</v>
      </c>
      <c r="G9" s="22" t="s">
        <v>65</v>
      </c>
      <c r="I9" s="22">
        <v>0</v>
      </c>
      <c r="K9" s="85">
        <v>12460123466</v>
      </c>
      <c r="M9" s="85">
        <v>75874917683</v>
      </c>
      <c r="O9" s="85">
        <v>87835833603</v>
      </c>
      <c r="Q9" s="85">
        <v>499207546</v>
      </c>
      <c r="S9" s="98" t="s">
        <v>111</v>
      </c>
    </row>
    <row r="10" spans="1:19" ht="27.6" thickBot="1" x14ac:dyDescent="0.9">
      <c r="K10" s="27">
        <f>SUM(K8:K9)</f>
        <v>12998393828</v>
      </c>
      <c r="L10" s="26"/>
      <c r="M10" s="52">
        <f>SUM(M8:M9)</f>
        <v>75878550410</v>
      </c>
      <c r="N10" s="26"/>
      <c r="O10" s="27">
        <f>SUM(O8:O9)</f>
        <v>87835833603</v>
      </c>
      <c r="P10" s="26"/>
      <c r="Q10" s="27">
        <f>SUM(Q8:Q9)</f>
        <v>1041110635</v>
      </c>
      <c r="R10" s="26"/>
      <c r="S10" s="99">
        <f>SUM(S8:S9)</f>
        <v>0</v>
      </c>
    </row>
    <row r="11" spans="1:19" ht="25.8" thickTop="1" x14ac:dyDescent="0.75">
      <c r="M11" s="51"/>
    </row>
    <row r="12" spans="1:19" x14ac:dyDescent="0.75">
      <c r="M12" s="51"/>
    </row>
    <row r="13" spans="1:19" x14ac:dyDescent="0.75">
      <c r="M13" s="51"/>
    </row>
    <row r="14" spans="1:19" x14ac:dyDescent="0.75">
      <c r="M14" s="51"/>
    </row>
    <row r="15" spans="1:19" x14ac:dyDescent="0.75">
      <c r="M15" s="51"/>
    </row>
    <row r="16" spans="1:19" x14ac:dyDescent="0.75">
      <c r="M16" s="51"/>
    </row>
    <row r="17" spans="13:13" x14ac:dyDescent="0.75">
      <c r="M17" s="51"/>
    </row>
    <row r="18" spans="13:13" x14ac:dyDescent="0.75">
      <c r="M18" s="51"/>
    </row>
    <row r="19" spans="13:13" x14ac:dyDescent="0.75">
      <c r="M19" s="51"/>
    </row>
    <row r="20" spans="13:13" x14ac:dyDescent="0.75">
      <c r="M20" s="51"/>
    </row>
    <row r="21" spans="13:13" x14ac:dyDescent="0.75">
      <c r="M21" s="51"/>
    </row>
    <row r="22" spans="13:13" x14ac:dyDescent="0.75">
      <c r="M22" s="51"/>
    </row>
    <row r="23" spans="13:13" x14ac:dyDescent="0.75">
      <c r="M23" s="51"/>
    </row>
    <row r="24" spans="13:13" x14ac:dyDescent="0.75">
      <c r="M24" s="51"/>
    </row>
    <row r="25" spans="13:13" x14ac:dyDescent="0.75">
      <c r="M25" s="51"/>
    </row>
    <row r="26" spans="13:13" x14ac:dyDescent="0.75">
      <c r="M26" s="51"/>
    </row>
    <row r="27" spans="13:13" x14ac:dyDescent="0.75">
      <c r="M27" s="51"/>
    </row>
    <row r="28" spans="13:13" x14ac:dyDescent="0.75">
      <c r="M28" s="51"/>
    </row>
    <row r="29" spans="13:13" x14ac:dyDescent="0.75">
      <c r="M29" s="51"/>
    </row>
    <row r="30" spans="13:13" x14ac:dyDescent="0.75">
      <c r="M30" s="51"/>
    </row>
    <row r="31" spans="13:13" x14ac:dyDescent="0.75">
      <c r="M31" s="51"/>
    </row>
    <row r="32" spans="13:13" x14ac:dyDescent="0.75">
      <c r="M32" s="51"/>
    </row>
    <row r="33" spans="13:13" x14ac:dyDescent="0.75">
      <c r="M33" s="51"/>
    </row>
    <row r="34" spans="13:13" x14ac:dyDescent="0.75">
      <c r="M34" s="51"/>
    </row>
    <row r="35" spans="13:13" x14ac:dyDescent="0.75">
      <c r="M35" s="51"/>
    </row>
    <row r="36" spans="13:13" x14ac:dyDescent="0.75">
      <c r="M36" s="51"/>
    </row>
    <row r="37" spans="13:13" x14ac:dyDescent="0.75">
      <c r="M37" s="51"/>
    </row>
    <row r="38" spans="13:13" x14ac:dyDescent="0.75">
      <c r="M38" s="51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3"/>
  <sheetViews>
    <sheetView rightToLeft="1" view="pageBreakPreview" zoomScale="60" zoomScaleNormal="100" workbookViewId="0">
      <selection activeCell="E9" sqref="E9:E13"/>
    </sheetView>
  </sheetViews>
  <sheetFormatPr defaultColWidth="9.109375" defaultRowHeight="27.6" x14ac:dyDescent="0.8"/>
  <cols>
    <col min="1" max="1" width="57.88671875" style="5" customWidth="1"/>
    <col min="2" max="2" width="1" style="5" customWidth="1"/>
    <col min="3" max="3" width="15.5546875" style="5" customWidth="1"/>
    <col min="4" max="4" width="1" style="5" customWidth="1"/>
    <col min="5" max="5" width="30.5546875" style="5" bestFit="1" customWidth="1"/>
    <col min="6" max="6" width="1" style="5" customWidth="1"/>
    <col min="7" max="7" width="25.6640625" style="5" bestFit="1" customWidth="1"/>
    <col min="8" max="8" width="1" style="5" customWidth="1"/>
    <col min="9" max="9" width="22.44140625" style="5" customWidth="1"/>
    <col min="10" max="10" width="4.109375" style="5" customWidth="1"/>
    <col min="11" max="11" width="9.109375" style="5" customWidth="1"/>
    <col min="12" max="16384" width="9.109375" style="5"/>
  </cols>
  <sheetData>
    <row r="2" spans="1:13" ht="29.4" x14ac:dyDescent="0.8">
      <c r="A2" s="111" t="s">
        <v>67</v>
      </c>
      <c r="B2" s="111"/>
      <c r="C2" s="111"/>
      <c r="D2" s="111"/>
      <c r="E2" s="111"/>
      <c r="F2" s="111"/>
      <c r="G2" s="111"/>
      <c r="H2" s="111"/>
      <c r="I2" s="111"/>
    </row>
    <row r="3" spans="1:13" ht="29.4" x14ac:dyDescent="0.8">
      <c r="A3" s="111" t="s">
        <v>29</v>
      </c>
      <c r="B3" s="111" t="s">
        <v>29</v>
      </c>
      <c r="C3" s="111"/>
      <c r="D3" s="111"/>
      <c r="E3" s="111" t="s">
        <v>29</v>
      </c>
      <c r="F3" s="111" t="s">
        <v>29</v>
      </c>
      <c r="G3" s="111" t="s">
        <v>29</v>
      </c>
      <c r="H3" s="111"/>
      <c r="I3" s="111"/>
    </row>
    <row r="4" spans="1:13" ht="29.4" x14ac:dyDescent="0.8">
      <c r="A4" s="111" t="str">
        <f>سهام!A4</f>
        <v>برای ماه منتهی به 1400/03/31</v>
      </c>
      <c r="B4" s="111" t="s">
        <v>2</v>
      </c>
      <c r="C4" s="111"/>
      <c r="D4" s="111"/>
      <c r="E4" s="111" t="s">
        <v>2</v>
      </c>
      <c r="F4" s="111" t="s">
        <v>2</v>
      </c>
      <c r="G4" s="111" t="s">
        <v>2</v>
      </c>
      <c r="H4" s="111"/>
      <c r="I4" s="111"/>
    </row>
    <row r="5" spans="1:13" ht="29.4" x14ac:dyDescent="0.8">
      <c r="A5" s="38"/>
      <c r="B5" s="38"/>
      <c r="C5" s="38"/>
      <c r="D5" s="38"/>
      <c r="E5" s="38"/>
      <c r="F5" s="38"/>
      <c r="G5" s="38"/>
      <c r="H5" s="38"/>
      <c r="I5" s="38"/>
    </row>
    <row r="6" spans="1:13" x14ac:dyDescent="0.8">
      <c r="A6" s="112" t="s">
        <v>75</v>
      </c>
      <c r="B6" s="112"/>
      <c r="C6" s="112"/>
      <c r="D6" s="112"/>
      <c r="E6" s="112"/>
      <c r="F6" s="112"/>
      <c r="G6" s="112"/>
    </row>
    <row r="7" spans="1:13" x14ac:dyDescent="0.8">
      <c r="A7" s="53"/>
      <c r="B7" s="53"/>
      <c r="C7" s="113" t="s">
        <v>147</v>
      </c>
      <c r="D7" s="113"/>
      <c r="E7" s="113"/>
      <c r="F7" s="113"/>
      <c r="G7" s="113"/>
      <c r="H7" s="113"/>
      <c r="I7" s="113"/>
    </row>
    <row r="8" spans="1:13" ht="64.5" customHeight="1" thickBot="1" x14ac:dyDescent="0.85">
      <c r="A8" s="7" t="s">
        <v>33</v>
      </c>
      <c r="C8" s="37" t="s">
        <v>71</v>
      </c>
      <c r="E8" s="7" t="s">
        <v>22</v>
      </c>
      <c r="G8" s="7" t="s">
        <v>52</v>
      </c>
      <c r="I8" s="90" t="s">
        <v>12</v>
      </c>
    </row>
    <row r="9" spans="1:13" ht="30.6" x14ac:dyDescent="0.9">
      <c r="A9" s="8" t="s">
        <v>58</v>
      </c>
      <c r="C9" s="5" t="s">
        <v>72</v>
      </c>
      <c r="E9" s="132">
        <f>'سرمایه‌گذاری در سهام '!S34</f>
        <v>-171290282568</v>
      </c>
      <c r="F9" s="89"/>
      <c r="G9" s="93">
        <f>E9/E13</f>
        <v>1.0050939420204288</v>
      </c>
      <c r="H9" s="89"/>
      <c r="I9" s="94">
        <f>E9/1863958529241</f>
        <v>-9.1895972941924323E-2</v>
      </c>
    </row>
    <row r="10" spans="1:13" ht="30.6" x14ac:dyDescent="0.9">
      <c r="A10" s="8" t="s">
        <v>108</v>
      </c>
      <c r="C10" s="5" t="s">
        <v>73</v>
      </c>
      <c r="E10" s="132">
        <f>'سرمایه‌گذاری در اوراق بهادار '!Q11</f>
        <v>0</v>
      </c>
      <c r="F10" s="89"/>
      <c r="G10" s="93">
        <f>E10/E13</f>
        <v>0</v>
      </c>
      <c r="H10" s="89"/>
      <c r="I10" s="94">
        <f t="shared" ref="I10:I12" si="0">E10/1863958529241</f>
        <v>0</v>
      </c>
    </row>
    <row r="11" spans="1:13" ht="30.6" x14ac:dyDescent="0.9">
      <c r="A11" s="8" t="s">
        <v>59</v>
      </c>
      <c r="C11" s="5" t="s">
        <v>74</v>
      </c>
      <c r="E11" s="132">
        <f>'درآمد سپرده بانکی '!I13</f>
        <v>437299265</v>
      </c>
      <c r="F11" s="89"/>
      <c r="G11" s="93">
        <f>E11/E13</f>
        <v>-2.5659765137406422E-3</v>
      </c>
      <c r="H11" s="89"/>
      <c r="I11" s="94">
        <f t="shared" si="0"/>
        <v>2.3460782959482866E-4</v>
      </c>
    </row>
    <row r="12" spans="1:13" ht="30.6" x14ac:dyDescent="0.9">
      <c r="A12" s="8" t="s">
        <v>66</v>
      </c>
      <c r="C12" s="5" t="s">
        <v>99</v>
      </c>
      <c r="E12" s="132">
        <f>'سایر درآمدها '!E13</f>
        <v>430821347</v>
      </c>
      <c r="F12" s="89"/>
      <c r="G12" s="91">
        <f>E12/E13</f>
        <v>-2.5279655066882114E-3</v>
      </c>
      <c r="H12" s="89"/>
      <c r="I12" s="94">
        <f t="shared" si="0"/>
        <v>2.311324743772221E-4</v>
      </c>
    </row>
    <row r="13" spans="1:13" ht="31.2" thickBot="1" x14ac:dyDescent="0.85">
      <c r="E13" s="101">
        <f>SUM(E9:E12)</f>
        <v>-170422161956</v>
      </c>
      <c r="F13" s="87">
        <f t="shared" ref="F13:H13" si="1">SUM(F9:F11)</f>
        <v>0</v>
      </c>
      <c r="G13" s="92">
        <f>SUM(G9:G12)</f>
        <v>0.99999999999999989</v>
      </c>
      <c r="H13" s="87">
        <f t="shared" si="1"/>
        <v>0</v>
      </c>
      <c r="I13" s="88">
        <f>SUM(I9:I12)</f>
        <v>-9.1430232637952261E-2</v>
      </c>
    </row>
    <row r="14" spans="1:13" ht="28.2" thickTop="1" x14ac:dyDescent="0.8">
      <c r="I14" s="31"/>
      <c r="M14" s="47"/>
    </row>
    <row r="15" spans="1:13" x14ac:dyDescent="0.8">
      <c r="M15" s="47"/>
    </row>
    <row r="16" spans="1:13" x14ac:dyDescent="0.8">
      <c r="M16" s="47"/>
    </row>
    <row r="17" spans="9:20" x14ac:dyDescent="0.8">
      <c r="I17" s="32"/>
      <c r="M17" s="47"/>
    </row>
    <row r="18" spans="9:20" x14ac:dyDescent="0.8">
      <c r="M18" s="47"/>
      <c r="T18" s="11"/>
    </row>
    <row r="19" spans="9:20" x14ac:dyDescent="0.8">
      <c r="M19" s="47"/>
    </row>
    <row r="20" spans="9:20" x14ac:dyDescent="0.8">
      <c r="M20" s="47"/>
    </row>
    <row r="21" spans="9:20" x14ac:dyDescent="0.8">
      <c r="M21" s="47"/>
    </row>
    <row r="22" spans="9:20" x14ac:dyDescent="0.8">
      <c r="M22" s="47"/>
    </row>
    <row r="23" spans="9:20" x14ac:dyDescent="0.8">
      <c r="M23" s="47"/>
    </row>
    <row r="24" spans="9:20" x14ac:dyDescent="0.8">
      <c r="M24" s="47"/>
    </row>
    <row r="25" spans="9:20" x14ac:dyDescent="0.8">
      <c r="M25" s="47"/>
    </row>
    <row r="26" spans="9:20" x14ac:dyDescent="0.8">
      <c r="M26" s="47"/>
    </row>
    <row r="27" spans="9:20" x14ac:dyDescent="0.8">
      <c r="M27" s="47"/>
    </row>
    <row r="28" spans="9:20" x14ac:dyDescent="0.8">
      <c r="M28" s="47"/>
    </row>
    <row r="29" spans="9:20" x14ac:dyDescent="0.8">
      <c r="M29" s="47"/>
    </row>
    <row r="30" spans="9:20" x14ac:dyDescent="0.8">
      <c r="M30" s="47"/>
    </row>
    <row r="31" spans="9:20" x14ac:dyDescent="0.8">
      <c r="M31" s="47"/>
    </row>
    <row r="32" spans="9:20" x14ac:dyDescent="0.8">
      <c r="M32" s="47"/>
    </row>
    <row r="33" spans="13:13" x14ac:dyDescent="0.8">
      <c r="M33" s="47"/>
    </row>
    <row r="34" spans="13:13" x14ac:dyDescent="0.8">
      <c r="M34" s="47"/>
    </row>
    <row r="35" spans="13:13" x14ac:dyDescent="0.8">
      <c r="M35" s="47"/>
    </row>
    <row r="36" spans="13:13" x14ac:dyDescent="0.8">
      <c r="M36" s="47"/>
    </row>
    <row r="37" spans="13:13" x14ac:dyDescent="0.8">
      <c r="M37" s="47"/>
    </row>
    <row r="38" spans="13:13" x14ac:dyDescent="0.8">
      <c r="M38" s="47"/>
    </row>
    <row r="39" spans="13:13" x14ac:dyDescent="0.8">
      <c r="M39" s="47"/>
    </row>
    <row r="40" spans="13:13" x14ac:dyDescent="0.8">
      <c r="M40" s="47"/>
    </row>
    <row r="41" spans="13:13" x14ac:dyDescent="0.8">
      <c r="M41" s="47"/>
    </row>
    <row r="42" spans="13:13" x14ac:dyDescent="0.8">
      <c r="M42" s="47"/>
    </row>
    <row r="43" spans="13:13" x14ac:dyDescent="0.8">
      <c r="M43" s="47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60" zoomScaleNormal="100" workbookViewId="0">
      <selection activeCell="M17" sqref="M17"/>
    </sheetView>
  </sheetViews>
  <sheetFormatPr defaultColWidth="9.109375" defaultRowHeight="27.6" x14ac:dyDescent="0.8"/>
  <cols>
    <col min="1" max="1" width="42" style="5" bestFit="1" customWidth="1"/>
    <col min="2" max="2" width="1" style="5" customWidth="1"/>
    <col min="3" max="3" width="23.109375" style="5" bestFit="1" customWidth="1"/>
    <col min="4" max="4" width="1" style="5" customWidth="1"/>
    <col min="5" max="5" width="19.44140625" style="5" bestFit="1" customWidth="1"/>
    <col min="6" max="6" width="1" style="5" customWidth="1"/>
    <col min="7" max="7" width="12.33203125" style="5" bestFit="1" customWidth="1"/>
    <col min="8" max="8" width="1" style="5" customWidth="1"/>
    <col min="9" max="9" width="28.109375" style="5" customWidth="1"/>
    <col min="10" max="10" width="1" style="5" customWidth="1"/>
    <col min="11" max="11" width="15.88671875" style="5" bestFit="1" customWidth="1"/>
    <col min="12" max="12" width="1" style="5" customWidth="1"/>
    <col min="13" max="13" width="23.109375" style="5" bestFit="1" customWidth="1"/>
    <col min="14" max="14" width="1" style="5" customWidth="1"/>
    <col min="15" max="15" width="27" style="5" bestFit="1" customWidth="1"/>
    <col min="16" max="16" width="1" style="5" customWidth="1"/>
    <col min="17" max="17" width="15.88671875" style="5" bestFit="1" customWidth="1"/>
    <col min="18" max="18" width="1" style="5" customWidth="1"/>
    <col min="19" max="19" width="25.44140625" style="5" bestFit="1" customWidth="1"/>
    <col min="20" max="20" width="1" style="5" customWidth="1"/>
    <col min="21" max="21" width="9.109375" style="5" customWidth="1"/>
    <col min="22" max="16384" width="9.109375" style="5"/>
  </cols>
  <sheetData>
    <row r="2" spans="1:19" ht="29.4" x14ac:dyDescent="0.8">
      <c r="A2" s="111" t="s">
        <v>67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9.4" x14ac:dyDescent="0.8">
      <c r="A3" s="111" t="s">
        <v>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29.4" x14ac:dyDescent="0.8">
      <c r="A4" s="111" t="str">
        <f>'جمع درآمدها'!A4:I4</f>
        <v>برای ماه منتهی به 1400/03/31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ht="36.6" x14ac:dyDescent="0.8">
      <c r="A5" s="114" t="s">
        <v>76</v>
      </c>
      <c r="B5" s="114"/>
      <c r="C5" s="114"/>
      <c r="D5" s="114"/>
      <c r="E5" s="114"/>
      <c r="F5" s="114"/>
      <c r="G5" s="114"/>
      <c r="H5" s="114"/>
      <c r="I5" s="114"/>
    </row>
    <row r="6" spans="1:19" ht="30" thickBot="1" x14ac:dyDescent="0.85">
      <c r="A6" s="116" t="s">
        <v>30</v>
      </c>
      <c r="B6" s="116"/>
      <c r="C6" s="116"/>
      <c r="D6" s="116"/>
      <c r="E6" s="116"/>
      <c r="F6" s="116"/>
      <c r="G6" s="116"/>
      <c r="I6" s="116" t="s">
        <v>148</v>
      </c>
      <c r="J6" s="116"/>
      <c r="K6" s="116"/>
      <c r="L6" s="116"/>
      <c r="M6" s="116"/>
      <c r="O6" s="115" t="s">
        <v>149</v>
      </c>
      <c r="P6" s="115" t="s">
        <v>32</v>
      </c>
      <c r="Q6" s="115" t="s">
        <v>32</v>
      </c>
      <c r="R6" s="115" t="s">
        <v>32</v>
      </c>
      <c r="S6" s="115" t="s">
        <v>32</v>
      </c>
    </row>
    <row r="7" spans="1:19" ht="30" thickBot="1" x14ac:dyDescent="0.85">
      <c r="A7" s="28" t="s">
        <v>33</v>
      </c>
      <c r="B7" s="60"/>
      <c r="C7" s="28" t="s">
        <v>34</v>
      </c>
      <c r="D7" s="60"/>
      <c r="E7" s="28" t="s">
        <v>14</v>
      </c>
      <c r="F7" s="60"/>
      <c r="G7" s="28" t="s">
        <v>15</v>
      </c>
      <c r="I7" s="28" t="s">
        <v>35</v>
      </c>
      <c r="K7" s="28" t="s">
        <v>36</v>
      </c>
      <c r="M7" s="28" t="s">
        <v>37</v>
      </c>
      <c r="O7" s="28" t="s">
        <v>35</v>
      </c>
      <c r="Q7" s="28" t="s">
        <v>36</v>
      </c>
      <c r="S7" s="28" t="s">
        <v>37</v>
      </c>
    </row>
    <row r="8" spans="1:19" ht="29.4" x14ac:dyDescent="0.9">
      <c r="A8" s="8" t="s">
        <v>26</v>
      </c>
      <c r="C8" s="13">
        <v>30</v>
      </c>
      <c r="E8" s="5" t="s">
        <v>38</v>
      </c>
      <c r="G8" s="5">
        <v>0</v>
      </c>
      <c r="I8" s="13">
        <v>3632727</v>
      </c>
      <c r="K8" s="13">
        <v>0</v>
      </c>
      <c r="M8" s="13">
        <v>3632727</v>
      </c>
      <c r="O8" s="13">
        <v>14183713</v>
      </c>
      <c r="Q8" s="13">
        <v>0</v>
      </c>
      <c r="S8" s="13">
        <v>14183713</v>
      </c>
    </row>
    <row r="9" spans="1:19" ht="29.4" x14ac:dyDescent="0.9">
      <c r="A9" s="8" t="s">
        <v>63</v>
      </c>
      <c r="C9" s="13">
        <v>30</v>
      </c>
      <c r="E9" s="5" t="s">
        <v>38</v>
      </c>
      <c r="G9" s="5">
        <v>0</v>
      </c>
      <c r="I9" s="13">
        <v>540731</v>
      </c>
      <c r="K9" s="13">
        <v>0</v>
      </c>
      <c r="M9" s="13">
        <v>540731</v>
      </c>
      <c r="O9" s="13">
        <v>277882675</v>
      </c>
      <c r="Q9" s="13">
        <v>0</v>
      </c>
      <c r="S9" s="13">
        <v>277882675</v>
      </c>
    </row>
    <row r="10" spans="1:19" ht="29.4" x14ac:dyDescent="0.9">
      <c r="A10" s="8" t="s">
        <v>63</v>
      </c>
      <c r="C10" s="13">
        <v>1</v>
      </c>
      <c r="E10" s="5" t="s">
        <v>38</v>
      </c>
      <c r="G10" s="5">
        <v>19</v>
      </c>
      <c r="I10" s="13">
        <v>0</v>
      </c>
      <c r="K10" s="13">
        <v>0</v>
      </c>
      <c r="M10" s="13">
        <v>0</v>
      </c>
      <c r="O10" s="13">
        <v>145232877</v>
      </c>
      <c r="Q10" s="13">
        <v>0</v>
      </c>
      <c r="S10" s="13">
        <v>145232877</v>
      </c>
    </row>
    <row r="11" spans="1:19" ht="30" thickBot="1" x14ac:dyDescent="0.85">
      <c r="A11" s="36"/>
      <c r="C11" s="36"/>
      <c r="E11" s="36" t="s">
        <v>38</v>
      </c>
      <c r="G11" s="36"/>
      <c r="I11" s="55">
        <f>SUM(I8:I10)</f>
        <v>4173458</v>
      </c>
      <c r="J11" s="29"/>
      <c r="K11" s="55">
        <f>SUM(K8:K10)</f>
        <v>0</v>
      </c>
      <c r="L11" s="55"/>
      <c r="M11" s="55">
        <f>SUM(M8:M10)</f>
        <v>4173458</v>
      </c>
      <c r="N11" s="55"/>
      <c r="O11" s="55">
        <f>SUM(O8:O10)</f>
        <v>437299265</v>
      </c>
      <c r="P11" s="55"/>
      <c r="Q11" s="55">
        <f>SUM(Q8:Q10)</f>
        <v>0</v>
      </c>
      <c r="R11" s="55"/>
      <c r="S11" s="55">
        <f>SUM(S8:S10)</f>
        <v>437299265</v>
      </c>
    </row>
    <row r="12" spans="1:19" ht="28.2" thickTop="1" x14ac:dyDescent="0.8">
      <c r="E12" s="5" t="s">
        <v>38</v>
      </c>
      <c r="I12" s="16"/>
      <c r="M12" s="47"/>
    </row>
    <row r="13" spans="1:19" x14ac:dyDescent="0.8">
      <c r="I13" s="6"/>
      <c r="M13" s="47"/>
    </row>
    <row r="14" spans="1:19" x14ac:dyDescent="0.8">
      <c r="M14" s="47"/>
    </row>
    <row r="15" spans="1:19" x14ac:dyDescent="0.8">
      <c r="M15" s="47"/>
    </row>
    <row r="16" spans="1:19" x14ac:dyDescent="0.8">
      <c r="M16" s="47"/>
    </row>
    <row r="17" spans="13:13" x14ac:dyDescent="0.8">
      <c r="M17" s="47"/>
    </row>
    <row r="18" spans="13:13" x14ac:dyDescent="0.8">
      <c r="M18" s="47"/>
    </row>
    <row r="19" spans="13:13" x14ac:dyDescent="0.8">
      <c r="M19" s="47"/>
    </row>
    <row r="20" spans="13:13" x14ac:dyDescent="0.8">
      <c r="M20" s="47"/>
    </row>
    <row r="21" spans="13:13" x14ac:dyDescent="0.8">
      <c r="M21" s="47"/>
    </row>
    <row r="22" spans="13:13" x14ac:dyDescent="0.8">
      <c r="M22" s="47"/>
    </row>
    <row r="23" spans="13:13" x14ac:dyDescent="0.8">
      <c r="M23" s="47"/>
    </row>
    <row r="24" spans="13:13" x14ac:dyDescent="0.8">
      <c r="M24" s="47"/>
    </row>
    <row r="25" spans="13:13" x14ac:dyDescent="0.8">
      <c r="M25" s="47"/>
    </row>
    <row r="26" spans="13:13" x14ac:dyDescent="0.8">
      <c r="M26" s="47"/>
    </row>
    <row r="27" spans="13:13" x14ac:dyDescent="0.8">
      <c r="M27" s="47"/>
    </row>
    <row r="28" spans="13:13" x14ac:dyDescent="0.8">
      <c r="M28" s="47"/>
    </row>
    <row r="29" spans="13:13" x14ac:dyDescent="0.8">
      <c r="M29" s="47"/>
    </row>
    <row r="30" spans="13:13" x14ac:dyDescent="0.8">
      <c r="M30" s="47"/>
    </row>
    <row r="31" spans="13:13" x14ac:dyDescent="0.8">
      <c r="M31" s="47"/>
    </row>
    <row r="32" spans="13:13" x14ac:dyDescent="0.8">
      <c r="M32" s="47"/>
    </row>
    <row r="33" spans="13:13" x14ac:dyDescent="0.8">
      <c r="M33" s="47"/>
    </row>
    <row r="34" spans="13:13" x14ac:dyDescent="0.8">
      <c r="M34" s="47"/>
    </row>
    <row r="35" spans="13:13" x14ac:dyDescent="0.8">
      <c r="M35" s="47"/>
    </row>
    <row r="36" spans="13:13" x14ac:dyDescent="0.8">
      <c r="M36" s="47"/>
    </row>
    <row r="37" spans="13:13" x14ac:dyDescent="0.8">
      <c r="M37" s="47"/>
    </row>
    <row r="38" spans="13:13" x14ac:dyDescent="0.8">
      <c r="M38" s="47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4"/>
  <sheetViews>
    <sheetView rightToLeft="1" view="pageBreakPreview" zoomScale="60" zoomScaleNormal="100" workbookViewId="0">
      <selection activeCell="Q9" sqref="Q9:Q14"/>
    </sheetView>
  </sheetViews>
  <sheetFormatPr defaultColWidth="9.109375" defaultRowHeight="27.6" x14ac:dyDescent="0.8"/>
  <cols>
    <col min="1" max="1" width="40.44140625" style="5" bestFit="1" customWidth="1"/>
    <col min="2" max="2" width="1" style="5" customWidth="1"/>
    <col min="3" max="3" width="16.5546875" style="5" bestFit="1" customWidth="1"/>
    <col min="4" max="4" width="1" style="5" customWidth="1"/>
    <col min="5" max="5" width="18.6640625" style="5" customWidth="1"/>
    <col min="6" max="6" width="1" style="5" customWidth="1"/>
    <col min="7" max="7" width="15.44140625" style="5" customWidth="1"/>
    <col min="8" max="8" width="1" style="5" customWidth="1"/>
    <col min="9" max="9" width="22.33203125" style="5" bestFit="1" customWidth="1"/>
    <col min="10" max="10" width="1" style="5" customWidth="1"/>
    <col min="11" max="11" width="25.109375" style="5" customWidth="1"/>
    <col min="12" max="12" width="1" style="5" customWidth="1"/>
    <col min="13" max="13" width="23.33203125" style="5" bestFit="1" customWidth="1"/>
    <col min="14" max="14" width="1" style="5" customWidth="1"/>
    <col min="15" max="15" width="27" style="5" bestFit="1" customWidth="1"/>
    <col min="16" max="16" width="1" style="5" customWidth="1"/>
    <col min="17" max="17" width="20.6640625" style="5" customWidth="1"/>
    <col min="18" max="18" width="1" style="5" customWidth="1"/>
    <col min="19" max="19" width="23.88671875" style="5" customWidth="1"/>
    <col min="20" max="20" width="1" style="5" customWidth="1"/>
    <col min="21" max="21" width="9.109375" style="5" customWidth="1"/>
    <col min="22" max="16384" width="9.109375" style="5"/>
  </cols>
  <sheetData>
    <row r="2" spans="1:19" ht="29.4" x14ac:dyDescent="0.8">
      <c r="A2" s="111" t="s">
        <v>67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9.4" x14ac:dyDescent="0.8">
      <c r="A3" s="111" t="s">
        <v>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29.4" x14ac:dyDescent="0.8">
      <c r="A4" s="111" t="str">
        <f>'جمع درآمدها'!A4:I4</f>
        <v>برای ماه منتهی به 1400/03/31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ht="29.4" x14ac:dyDescent="0.8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 ht="36" x14ac:dyDescent="0.8">
      <c r="A6" s="117" t="s">
        <v>77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9" ht="30" thickBot="1" x14ac:dyDescent="0.85">
      <c r="A7" s="116" t="s">
        <v>3</v>
      </c>
      <c r="C7" s="115" t="s">
        <v>39</v>
      </c>
      <c r="D7" s="115" t="s">
        <v>39</v>
      </c>
      <c r="E7" s="115" t="s">
        <v>39</v>
      </c>
      <c r="F7" s="115" t="s">
        <v>39</v>
      </c>
      <c r="G7" s="115" t="s">
        <v>39</v>
      </c>
      <c r="I7" s="115" t="str">
        <f>'سود اوراق بهادار و سپرده بانکی '!I6:M6</f>
        <v>طی خرداد ماه</v>
      </c>
      <c r="J7" s="115" t="s">
        <v>31</v>
      </c>
      <c r="K7" s="115" t="s">
        <v>31</v>
      </c>
      <c r="L7" s="115" t="s">
        <v>31</v>
      </c>
      <c r="M7" s="115" t="s">
        <v>31</v>
      </c>
      <c r="O7" s="115" t="str">
        <f>'سود اوراق بهادار و سپرده بانکی '!O6:S6</f>
        <v>از ابتدای سال مالی تا پایان خرداد ماه</v>
      </c>
      <c r="P7" s="115" t="s">
        <v>32</v>
      </c>
      <c r="Q7" s="115" t="s">
        <v>32</v>
      </c>
      <c r="R7" s="115" t="s">
        <v>32</v>
      </c>
      <c r="S7" s="115" t="s">
        <v>32</v>
      </c>
    </row>
    <row r="8" spans="1:19" s="11" customFormat="1" ht="88.2" x14ac:dyDescent="0.8">
      <c r="A8" s="116" t="s">
        <v>3</v>
      </c>
      <c r="C8" s="61" t="s">
        <v>40</v>
      </c>
      <c r="E8" s="61" t="s">
        <v>41</v>
      </c>
      <c r="G8" s="61" t="s">
        <v>42</v>
      </c>
      <c r="I8" s="61" t="s">
        <v>43</v>
      </c>
      <c r="K8" s="61" t="s">
        <v>36</v>
      </c>
      <c r="M8" s="61" t="s">
        <v>44</v>
      </c>
      <c r="O8" s="61" t="s">
        <v>43</v>
      </c>
      <c r="Q8" s="61" t="s">
        <v>36</v>
      </c>
      <c r="S8" s="61" t="s">
        <v>44</v>
      </c>
    </row>
    <row r="9" spans="1:19" s="11" customFormat="1" ht="29.4" x14ac:dyDescent="0.9">
      <c r="A9" s="8" t="s">
        <v>85</v>
      </c>
      <c r="B9" s="5"/>
      <c r="C9" s="5" t="s">
        <v>150</v>
      </c>
      <c r="D9" s="5"/>
      <c r="E9" s="13">
        <v>3500000</v>
      </c>
      <c r="F9" s="5"/>
      <c r="G9" s="13">
        <v>1220</v>
      </c>
      <c r="H9" s="5"/>
      <c r="I9" s="13">
        <v>4270000000</v>
      </c>
      <c r="J9" s="5"/>
      <c r="K9" s="15">
        <v>-57702703</v>
      </c>
      <c r="L9" s="5"/>
      <c r="M9" s="13">
        <v>4212297297</v>
      </c>
      <c r="N9" s="5"/>
      <c r="O9" s="13">
        <v>4270000000</v>
      </c>
      <c r="P9" s="5"/>
      <c r="Q9" s="15">
        <v>-57702703</v>
      </c>
      <c r="R9" s="5"/>
      <c r="S9" s="13">
        <v>4212297297</v>
      </c>
    </row>
    <row r="10" spans="1:19" s="11" customFormat="1" ht="29.4" x14ac:dyDescent="0.9">
      <c r="A10" s="8" t="s">
        <v>103</v>
      </c>
      <c r="B10" s="5"/>
      <c r="C10" s="5" t="s">
        <v>118</v>
      </c>
      <c r="D10" s="5"/>
      <c r="E10" s="13">
        <v>1536666</v>
      </c>
      <c r="F10" s="5"/>
      <c r="G10" s="13">
        <v>300</v>
      </c>
      <c r="H10" s="5"/>
      <c r="I10" s="13">
        <v>0</v>
      </c>
      <c r="J10" s="5"/>
      <c r="K10" s="15">
        <v>0</v>
      </c>
      <c r="L10" s="5"/>
      <c r="M10" s="13">
        <v>0</v>
      </c>
      <c r="N10" s="5"/>
      <c r="O10" s="13">
        <v>460999800</v>
      </c>
      <c r="P10" s="5"/>
      <c r="Q10" s="15">
        <v>-40074404</v>
      </c>
      <c r="R10" s="5"/>
      <c r="S10" s="13">
        <v>420925396</v>
      </c>
    </row>
    <row r="11" spans="1:19" s="11" customFormat="1" ht="29.4" x14ac:dyDescent="0.9">
      <c r="A11" s="8" t="s">
        <v>104</v>
      </c>
      <c r="B11" s="5"/>
      <c r="C11" s="5" t="s">
        <v>151</v>
      </c>
      <c r="D11" s="5"/>
      <c r="E11" s="13">
        <v>4000000</v>
      </c>
      <c r="F11" s="5"/>
      <c r="G11" s="13">
        <v>2370</v>
      </c>
      <c r="H11" s="5"/>
      <c r="I11" s="13">
        <v>9480000000</v>
      </c>
      <c r="J11" s="5"/>
      <c r="K11" s="15">
        <v>-904535316</v>
      </c>
      <c r="L11" s="5"/>
      <c r="M11" s="13">
        <v>8575464684</v>
      </c>
      <c r="N11" s="5"/>
      <c r="O11" s="13">
        <v>9480000000</v>
      </c>
      <c r="P11" s="5"/>
      <c r="Q11" s="15">
        <v>-904535316</v>
      </c>
      <c r="R11" s="5"/>
      <c r="S11" s="13">
        <v>8575464684</v>
      </c>
    </row>
    <row r="12" spans="1:19" s="11" customFormat="1" ht="29.4" x14ac:dyDescent="0.9">
      <c r="A12" s="8" t="s">
        <v>110</v>
      </c>
      <c r="B12" s="5"/>
      <c r="C12" s="5" t="s">
        <v>152</v>
      </c>
      <c r="D12" s="5"/>
      <c r="E12" s="13">
        <v>1100000</v>
      </c>
      <c r="F12" s="5"/>
      <c r="G12" s="13">
        <v>2850</v>
      </c>
      <c r="H12" s="5"/>
      <c r="I12" s="13">
        <v>3135000000</v>
      </c>
      <c r="J12" s="5"/>
      <c r="K12" s="15">
        <v>-67238606</v>
      </c>
      <c r="L12" s="5"/>
      <c r="M12" s="13">
        <v>3067761394</v>
      </c>
      <c r="N12" s="5"/>
      <c r="O12" s="13">
        <v>3135000000</v>
      </c>
      <c r="P12" s="5"/>
      <c r="Q12" s="15">
        <v>-67238606</v>
      </c>
      <c r="R12" s="5"/>
      <c r="S12" s="13">
        <v>3067761394</v>
      </c>
    </row>
    <row r="13" spans="1:19" s="11" customFormat="1" ht="29.4" x14ac:dyDescent="0.9">
      <c r="A13" s="8" t="s">
        <v>94</v>
      </c>
      <c r="B13" s="5"/>
      <c r="C13" s="5" t="s">
        <v>153</v>
      </c>
      <c r="D13" s="5"/>
      <c r="E13" s="13">
        <v>1000000</v>
      </c>
      <c r="F13" s="5"/>
      <c r="G13" s="13">
        <v>1320</v>
      </c>
      <c r="H13" s="5"/>
      <c r="I13" s="13">
        <v>1320000000</v>
      </c>
      <c r="J13" s="5"/>
      <c r="K13" s="15">
        <v>-147737226</v>
      </c>
      <c r="L13" s="5"/>
      <c r="M13" s="13">
        <v>1172262774</v>
      </c>
      <c r="N13" s="5"/>
      <c r="O13" s="13">
        <v>1320000000</v>
      </c>
      <c r="P13" s="5"/>
      <c r="Q13" s="15">
        <v>-147737226</v>
      </c>
      <c r="R13" s="5"/>
      <c r="S13" s="13">
        <v>1172262774</v>
      </c>
    </row>
    <row r="14" spans="1:19" s="11" customFormat="1" ht="27.6" customHeight="1" x14ac:dyDescent="0.9">
      <c r="A14" s="8" t="s">
        <v>89</v>
      </c>
      <c r="B14" s="5"/>
      <c r="C14" s="5" t="s">
        <v>154</v>
      </c>
      <c r="D14" s="5"/>
      <c r="E14" s="13">
        <v>13820000</v>
      </c>
      <c r="F14" s="5"/>
      <c r="G14" s="13">
        <v>2200</v>
      </c>
      <c r="H14" s="5"/>
      <c r="I14" s="13">
        <v>30404000000</v>
      </c>
      <c r="J14" s="5"/>
      <c r="K14" s="15">
        <v>-3402880779</v>
      </c>
      <c r="L14" s="5"/>
      <c r="M14" s="13">
        <v>27001119221</v>
      </c>
      <c r="N14" s="5"/>
      <c r="O14" s="13">
        <v>30404000000</v>
      </c>
      <c r="P14" s="5"/>
      <c r="Q14" s="15">
        <v>-3402880779</v>
      </c>
      <c r="R14" s="5"/>
      <c r="S14" s="13">
        <v>27001119221</v>
      </c>
    </row>
    <row r="15" spans="1:19" s="11" customFormat="1" ht="28.2" thickBot="1" x14ac:dyDescent="0.85">
      <c r="A15" s="5"/>
      <c r="B15" s="5"/>
      <c r="C15" s="5"/>
      <c r="D15" s="5"/>
      <c r="E15" s="13"/>
      <c r="F15" s="5"/>
      <c r="G15" s="13"/>
      <c r="H15" s="5"/>
      <c r="I15" s="29">
        <f>SUM(I9:I14)</f>
        <v>48609000000</v>
      </c>
      <c r="J15" s="102" t="e">
        <f>SUM(#REF!)</f>
        <v>#REF!</v>
      </c>
      <c r="K15" s="29">
        <f>SUM(K9:K14)</f>
        <v>-4580094630</v>
      </c>
      <c r="L15" s="102" t="e">
        <f>SUM(#REF!)</f>
        <v>#REF!</v>
      </c>
      <c r="M15" s="29">
        <f>SUM(M9:M14)</f>
        <v>44028905370</v>
      </c>
      <c r="N15" s="102" t="e">
        <f>SUM(#REF!)</f>
        <v>#REF!</v>
      </c>
      <c r="O15" s="29">
        <f>SUM(O9:O14)</f>
        <v>49069999800</v>
      </c>
      <c r="P15" s="102" t="e">
        <f>SUM(#REF!)</f>
        <v>#REF!</v>
      </c>
      <c r="Q15" s="29">
        <f>SUM(Q9:Q14)</f>
        <v>-4620169034</v>
      </c>
      <c r="R15" s="102" t="e">
        <f>SUM(#REF!)</f>
        <v>#REF!</v>
      </c>
      <c r="S15" s="29">
        <f>SUM(S9:S14)</f>
        <v>44449830766</v>
      </c>
    </row>
    <row r="16" spans="1:19" s="11" customFormat="1" ht="30" thickTop="1" x14ac:dyDescent="0.9">
      <c r="A16" s="8"/>
      <c r="B16" s="5"/>
      <c r="C16" s="5"/>
      <c r="D16" s="5"/>
      <c r="E16" s="13"/>
      <c r="F16" s="5"/>
      <c r="G16" s="13"/>
      <c r="H16" s="5"/>
      <c r="I16" s="13"/>
      <c r="J16" s="5"/>
      <c r="K16" s="13"/>
      <c r="L16" s="5"/>
      <c r="M16" s="47"/>
      <c r="N16" s="5"/>
      <c r="O16" s="13"/>
      <c r="P16" s="5"/>
      <c r="Q16" s="13"/>
      <c r="R16" s="5"/>
      <c r="S16" s="13"/>
    </row>
    <row r="17" spans="1:19" s="11" customFormat="1" ht="29.4" x14ac:dyDescent="0.9">
      <c r="A17" s="8"/>
      <c r="B17" s="5"/>
      <c r="C17" s="5"/>
      <c r="D17" s="5"/>
      <c r="E17" s="13"/>
      <c r="F17" s="5"/>
      <c r="G17" s="13"/>
      <c r="H17" s="5"/>
      <c r="I17" s="13"/>
      <c r="J17" s="5"/>
      <c r="K17" s="13"/>
      <c r="L17" s="5"/>
      <c r="M17" s="47"/>
      <c r="N17" s="5"/>
      <c r="O17" s="13"/>
      <c r="P17" s="5"/>
      <c r="Q17" s="13"/>
      <c r="R17" s="5"/>
      <c r="S17" s="13"/>
    </row>
    <row r="18" spans="1:19" s="11" customFormat="1" ht="29.4" x14ac:dyDescent="0.9">
      <c r="A18" s="8"/>
      <c r="B18" s="5"/>
      <c r="C18" s="5"/>
      <c r="D18" s="5"/>
      <c r="E18" s="14"/>
      <c r="F18" s="6"/>
      <c r="G18" s="14"/>
      <c r="H18" s="6"/>
      <c r="I18" s="14"/>
      <c r="J18" s="6"/>
      <c r="K18" s="14"/>
      <c r="L18" s="6"/>
      <c r="M18" s="50"/>
      <c r="N18" s="6"/>
      <c r="O18" s="14"/>
      <c r="P18" s="6"/>
      <c r="Q18" s="14"/>
      <c r="R18" s="6"/>
      <c r="S18" s="14"/>
    </row>
    <row r="19" spans="1:19" s="11" customFormat="1" ht="29.4" x14ac:dyDescent="0.9">
      <c r="A19" s="8"/>
      <c r="B19" s="5"/>
      <c r="C19" s="5"/>
      <c r="D19" s="5"/>
      <c r="E19" s="13"/>
      <c r="F19" s="5"/>
      <c r="G19" s="13"/>
      <c r="H19" s="5"/>
      <c r="I19" s="13"/>
      <c r="J19" s="5"/>
      <c r="K19" s="13"/>
      <c r="L19" s="5"/>
      <c r="M19" s="47"/>
      <c r="N19" s="5"/>
      <c r="O19" s="13"/>
      <c r="P19" s="5"/>
      <c r="Q19" s="13"/>
      <c r="R19" s="5"/>
      <c r="S19" s="13"/>
    </row>
    <row r="20" spans="1:19" s="11" customFormat="1" ht="29.4" x14ac:dyDescent="0.9">
      <c r="A20" s="8"/>
      <c r="B20" s="5"/>
      <c r="C20" s="5"/>
      <c r="D20" s="5"/>
      <c r="E20" s="13"/>
      <c r="F20" s="5"/>
      <c r="G20" s="13"/>
      <c r="H20" s="5"/>
      <c r="I20" s="13"/>
      <c r="J20" s="5"/>
      <c r="K20" s="13"/>
      <c r="L20" s="5"/>
      <c r="M20" s="47"/>
      <c r="N20" s="5"/>
      <c r="O20" s="13"/>
      <c r="P20" s="5"/>
      <c r="Q20" s="13"/>
      <c r="R20" s="5"/>
      <c r="S20" s="13"/>
    </row>
    <row r="21" spans="1:19" s="11" customFormat="1" x14ac:dyDescent="0.8">
      <c r="A21" s="5"/>
      <c r="B21" s="5"/>
      <c r="C21" s="5"/>
      <c r="D21" s="5"/>
      <c r="E21" s="14"/>
      <c r="F21" s="6"/>
      <c r="G21" s="6"/>
      <c r="H21" s="6"/>
      <c r="I21" s="6"/>
      <c r="J21" s="6"/>
      <c r="K21" s="6"/>
      <c r="L21" s="6"/>
      <c r="M21" s="50"/>
      <c r="N21" s="6"/>
      <c r="O21" s="14"/>
      <c r="P21" s="6"/>
      <c r="Q21" s="14"/>
      <c r="R21" s="6"/>
      <c r="S21" s="14"/>
    </row>
    <row r="22" spans="1:19" s="11" customFormat="1" x14ac:dyDescent="0.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47"/>
      <c r="N22" s="5"/>
      <c r="O22" s="5"/>
      <c r="P22" s="5"/>
      <c r="Q22" s="5"/>
      <c r="R22" s="5"/>
      <c r="S22" s="5"/>
    </row>
    <row r="23" spans="1:19" s="11" customFormat="1" x14ac:dyDescent="0.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7"/>
      <c r="N23" s="5"/>
      <c r="O23" s="5"/>
      <c r="P23" s="5"/>
      <c r="Q23" s="5"/>
      <c r="R23" s="5"/>
      <c r="S23" s="5"/>
    </row>
    <row r="24" spans="1:19" s="11" customFormat="1" x14ac:dyDescent="0.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47"/>
      <c r="N24" s="5"/>
      <c r="O24" s="5"/>
      <c r="P24" s="5"/>
      <c r="Q24" s="5"/>
      <c r="R24" s="5"/>
      <c r="S24" s="5"/>
    </row>
    <row r="25" spans="1:19" s="11" customFormat="1" x14ac:dyDescent="0.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47"/>
      <c r="N25" s="5"/>
      <c r="O25" s="5"/>
      <c r="P25" s="5"/>
      <c r="Q25" s="5"/>
      <c r="R25" s="5"/>
      <c r="S25" s="5"/>
    </row>
    <row r="26" spans="1:19" s="11" customFormat="1" x14ac:dyDescent="0.8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47"/>
      <c r="N26" s="5"/>
      <c r="O26" s="5"/>
      <c r="P26" s="5"/>
      <c r="Q26" s="5"/>
      <c r="R26" s="5"/>
      <c r="S26" s="5"/>
    </row>
    <row r="27" spans="1:19" s="11" customFormat="1" x14ac:dyDescent="0.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47"/>
      <c r="N27" s="5"/>
      <c r="O27" s="5"/>
      <c r="P27" s="5"/>
      <c r="Q27" s="5"/>
      <c r="R27" s="5"/>
      <c r="S27" s="5"/>
    </row>
    <row r="28" spans="1:19" x14ac:dyDescent="0.8">
      <c r="M28" s="47"/>
    </row>
    <row r="29" spans="1:19" x14ac:dyDescent="0.8">
      <c r="M29" s="47"/>
    </row>
    <row r="30" spans="1:19" x14ac:dyDescent="0.8">
      <c r="M30" s="47"/>
    </row>
    <row r="31" spans="1:19" x14ac:dyDescent="0.8">
      <c r="M31" s="47"/>
    </row>
    <row r="32" spans="1:19" x14ac:dyDescent="0.8">
      <c r="M32" s="47"/>
    </row>
    <row r="33" spans="13:13" x14ac:dyDescent="0.8">
      <c r="M33" s="47"/>
    </row>
    <row r="34" spans="13:13" x14ac:dyDescent="0.8">
      <c r="M34" s="47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2"/>
  <sheetViews>
    <sheetView rightToLeft="1" view="pageBreakPreview" topLeftCell="A13" zoomScale="60" zoomScaleNormal="100" workbookViewId="0">
      <selection activeCell="C9" sqref="C9:Q24"/>
    </sheetView>
  </sheetViews>
  <sheetFormatPr defaultColWidth="9.109375" defaultRowHeight="27.6" x14ac:dyDescent="0.8"/>
  <cols>
    <col min="1" max="1" width="43" style="5" customWidth="1"/>
    <col min="2" max="2" width="1" style="5" customWidth="1"/>
    <col min="3" max="3" width="21.109375" style="5" bestFit="1" customWidth="1"/>
    <col min="4" max="4" width="1" style="5" customWidth="1"/>
    <col min="5" max="5" width="29.88671875" style="5" bestFit="1" customWidth="1"/>
    <col min="6" max="6" width="1" style="5" customWidth="1"/>
    <col min="7" max="7" width="33.44140625" style="5" customWidth="1"/>
    <col min="8" max="8" width="1" style="5" customWidth="1"/>
    <col min="9" max="9" width="28.88671875" style="5" customWidth="1"/>
    <col min="10" max="10" width="1" style="5" customWidth="1"/>
    <col min="11" max="11" width="21.6640625" style="5" customWidth="1"/>
    <col min="12" max="12" width="1" style="5" customWidth="1"/>
    <col min="13" max="13" width="30.88671875" style="5" customWidth="1"/>
    <col min="14" max="14" width="1" style="5" customWidth="1"/>
    <col min="15" max="15" width="32.5546875" style="5" bestFit="1" customWidth="1"/>
    <col min="16" max="16" width="1" style="5" customWidth="1"/>
    <col min="17" max="17" width="30.5546875" style="32" customWidth="1"/>
    <col min="18" max="18" width="1" style="5" customWidth="1"/>
    <col min="19" max="19" width="9.109375" style="5" customWidth="1"/>
    <col min="20" max="20" width="9.109375" style="5"/>
    <col min="21" max="21" width="30" style="5" customWidth="1"/>
    <col min="22" max="16384" width="9.109375" style="5"/>
  </cols>
  <sheetData>
    <row r="1" spans="1:17" s="10" customFormat="1" ht="34.200000000000003" x14ac:dyDescent="1">
      <c r="Q1" s="56"/>
    </row>
    <row r="2" spans="1:17" s="70" customFormat="1" ht="43.2" x14ac:dyDescent="1.1499999999999999">
      <c r="A2" s="120" t="s">
        <v>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s="70" customFormat="1" ht="43.2" x14ac:dyDescent="1.1499999999999999">
      <c r="A3" s="120" t="s">
        <v>29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s="70" customFormat="1" ht="43.2" x14ac:dyDescent="1.1499999999999999">
      <c r="A4" s="120" t="str">
        <f>'درآمد سود سهام '!A4:S4</f>
        <v>برای ماه منتهی به 1400/03/31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s="10" customFormat="1" ht="36" x14ac:dyDescen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57"/>
    </row>
    <row r="6" spans="1:17" ht="40.799999999999997" x14ac:dyDescent="0.8">
      <c r="A6" s="121" t="s">
        <v>78</v>
      </c>
      <c r="B6" s="121"/>
      <c r="C6" s="121"/>
      <c r="D6" s="121"/>
      <c r="E6" s="121"/>
      <c r="F6" s="121"/>
      <c r="G6" s="121"/>
      <c r="H6" s="121"/>
      <c r="I6" s="121"/>
    </row>
    <row r="7" spans="1:17" s="63" customFormat="1" ht="33" thickBot="1" x14ac:dyDescent="0.95">
      <c r="A7" s="119" t="s">
        <v>3</v>
      </c>
      <c r="C7" s="118" t="s">
        <v>148</v>
      </c>
      <c r="D7" s="118" t="s">
        <v>31</v>
      </c>
      <c r="E7" s="118" t="s">
        <v>31</v>
      </c>
      <c r="F7" s="118" t="s">
        <v>31</v>
      </c>
      <c r="G7" s="118" t="s">
        <v>31</v>
      </c>
      <c r="H7" s="118" t="s">
        <v>31</v>
      </c>
      <c r="I7" s="118" t="s">
        <v>31</v>
      </c>
      <c r="K7" s="118" t="s">
        <v>149</v>
      </c>
      <c r="L7" s="118" t="s">
        <v>32</v>
      </c>
      <c r="M7" s="118" t="s">
        <v>32</v>
      </c>
      <c r="N7" s="118" t="s">
        <v>32</v>
      </c>
      <c r="O7" s="118" t="s">
        <v>32</v>
      </c>
      <c r="P7" s="118" t="s">
        <v>32</v>
      </c>
      <c r="Q7" s="118" t="s">
        <v>32</v>
      </c>
    </row>
    <row r="8" spans="1:17" s="71" customFormat="1" ht="66" customHeight="1" thickBot="1" x14ac:dyDescent="0.95">
      <c r="A8" s="118" t="s">
        <v>3</v>
      </c>
      <c r="C8" s="72" t="s">
        <v>6</v>
      </c>
      <c r="E8" s="72" t="s">
        <v>45</v>
      </c>
      <c r="G8" s="72" t="s">
        <v>46</v>
      </c>
      <c r="I8" s="72" t="s">
        <v>48</v>
      </c>
      <c r="K8" s="72" t="s">
        <v>6</v>
      </c>
      <c r="M8" s="72" t="s">
        <v>45</v>
      </c>
      <c r="O8" s="72" t="s">
        <v>46</v>
      </c>
      <c r="Q8" s="73" t="s">
        <v>48</v>
      </c>
    </row>
    <row r="9" spans="1:17" s="63" customFormat="1" ht="40.5" customHeight="1" x14ac:dyDescent="0.9">
      <c r="A9" s="8" t="s">
        <v>145</v>
      </c>
      <c r="B9" s="5"/>
      <c r="C9" s="86">
        <v>268970</v>
      </c>
      <c r="D9" s="86"/>
      <c r="E9" s="86">
        <v>729116982</v>
      </c>
      <c r="F9" s="86"/>
      <c r="G9" s="86">
        <v>592283126</v>
      </c>
      <c r="H9" s="86"/>
      <c r="I9" s="86">
        <v>136833856</v>
      </c>
      <c r="J9" s="86"/>
      <c r="K9" s="86">
        <v>268970</v>
      </c>
      <c r="L9" s="86"/>
      <c r="M9" s="86">
        <v>729116982</v>
      </c>
      <c r="N9" s="86"/>
      <c r="O9" s="86">
        <v>592283126</v>
      </c>
      <c r="P9" s="86"/>
      <c r="Q9" s="86">
        <v>136833856</v>
      </c>
    </row>
    <row r="10" spans="1:17" s="63" customFormat="1" ht="40.5" customHeight="1" x14ac:dyDescent="0.9">
      <c r="A10" s="8" t="s">
        <v>146</v>
      </c>
      <c r="B10" s="5"/>
      <c r="C10" s="15">
        <v>258212</v>
      </c>
      <c r="D10" s="15"/>
      <c r="E10" s="15">
        <v>9776111905</v>
      </c>
      <c r="F10" s="15"/>
      <c r="G10" s="15">
        <v>7740884249</v>
      </c>
      <c r="H10" s="15"/>
      <c r="I10" s="15">
        <v>2035227656</v>
      </c>
      <c r="J10" s="15"/>
      <c r="K10" s="15">
        <v>258212</v>
      </c>
      <c r="L10" s="15"/>
      <c r="M10" s="15">
        <v>9776111905</v>
      </c>
      <c r="N10" s="15"/>
      <c r="O10" s="15">
        <v>7740884249</v>
      </c>
      <c r="P10" s="15"/>
      <c r="Q10" s="15">
        <v>2035227656</v>
      </c>
    </row>
    <row r="11" spans="1:17" s="63" customFormat="1" ht="40.5" customHeight="1" x14ac:dyDescent="0.9">
      <c r="A11" s="8" t="s">
        <v>142</v>
      </c>
      <c r="B11" s="5"/>
      <c r="C11" s="15">
        <v>13822</v>
      </c>
      <c r="D11" s="15"/>
      <c r="E11" s="15">
        <v>46783882</v>
      </c>
      <c r="F11" s="15"/>
      <c r="G11" s="15">
        <v>41366132</v>
      </c>
      <c r="H11" s="15"/>
      <c r="I11" s="15">
        <v>5417750</v>
      </c>
      <c r="J11" s="15"/>
      <c r="K11" s="15">
        <v>13822</v>
      </c>
      <c r="L11" s="15"/>
      <c r="M11" s="15">
        <v>46783882</v>
      </c>
      <c r="N11" s="15"/>
      <c r="O11" s="15">
        <v>41366132</v>
      </c>
      <c r="P11" s="15"/>
      <c r="Q11" s="15">
        <v>5417750</v>
      </c>
    </row>
    <row r="12" spans="1:17" s="63" customFormat="1" ht="40.5" customHeight="1" x14ac:dyDescent="0.9">
      <c r="A12" s="8" t="s">
        <v>88</v>
      </c>
      <c r="B12" s="5"/>
      <c r="C12" s="15">
        <v>1000000</v>
      </c>
      <c r="D12" s="15"/>
      <c r="E12" s="15">
        <v>10765561527</v>
      </c>
      <c r="F12" s="15"/>
      <c r="G12" s="15">
        <v>11618728874</v>
      </c>
      <c r="H12" s="15"/>
      <c r="I12" s="15">
        <v>-853167347</v>
      </c>
      <c r="J12" s="15"/>
      <c r="K12" s="15">
        <v>2500000</v>
      </c>
      <c r="L12" s="15"/>
      <c r="M12" s="15">
        <v>26153455652</v>
      </c>
      <c r="N12" s="15"/>
      <c r="O12" s="15">
        <v>29046822168</v>
      </c>
      <c r="P12" s="15"/>
      <c r="Q12" s="15">
        <v>-2893366516</v>
      </c>
    </row>
    <row r="13" spans="1:17" s="63" customFormat="1" ht="40.5" customHeight="1" x14ac:dyDescent="0.9">
      <c r="A13" s="8" t="s">
        <v>102</v>
      </c>
      <c r="B13" s="5"/>
      <c r="C13" s="15">
        <v>100000</v>
      </c>
      <c r="D13" s="15"/>
      <c r="E13" s="15">
        <v>7841712641</v>
      </c>
      <c r="F13" s="15"/>
      <c r="G13" s="15">
        <v>7514520993</v>
      </c>
      <c r="H13" s="15"/>
      <c r="I13" s="15">
        <v>327191648</v>
      </c>
      <c r="J13" s="15"/>
      <c r="K13" s="15">
        <v>300000</v>
      </c>
      <c r="L13" s="15"/>
      <c r="M13" s="15">
        <v>21640319506</v>
      </c>
      <c r="N13" s="15"/>
      <c r="O13" s="15">
        <v>22543562942</v>
      </c>
      <c r="P13" s="15"/>
      <c r="Q13" s="15">
        <v>-903243436</v>
      </c>
    </row>
    <row r="14" spans="1:17" s="63" customFormat="1" ht="40.5" customHeight="1" x14ac:dyDescent="0.9">
      <c r="A14" s="8" t="s">
        <v>93</v>
      </c>
      <c r="B14" s="5"/>
      <c r="C14" s="15">
        <v>15000000</v>
      </c>
      <c r="D14" s="15"/>
      <c r="E14" s="15">
        <v>57255604013</v>
      </c>
      <c r="F14" s="15"/>
      <c r="G14" s="15">
        <v>64265332523</v>
      </c>
      <c r="H14" s="15"/>
      <c r="I14" s="15">
        <v>-7009728510</v>
      </c>
      <c r="J14" s="15"/>
      <c r="K14" s="15">
        <v>22000000</v>
      </c>
      <c r="L14" s="15"/>
      <c r="M14" s="15">
        <v>87135909713</v>
      </c>
      <c r="N14" s="15"/>
      <c r="O14" s="15">
        <v>94255820936</v>
      </c>
      <c r="P14" s="15"/>
      <c r="Q14" s="15">
        <v>-7119911223</v>
      </c>
    </row>
    <row r="15" spans="1:17" s="63" customFormat="1" ht="40.5" customHeight="1" x14ac:dyDescent="0.9">
      <c r="A15" s="8" t="s">
        <v>84</v>
      </c>
      <c r="B15" s="5"/>
      <c r="C15" s="15">
        <v>200000</v>
      </c>
      <c r="D15" s="15"/>
      <c r="E15" s="15">
        <v>20071006353</v>
      </c>
      <c r="F15" s="15"/>
      <c r="G15" s="15">
        <v>20763716379</v>
      </c>
      <c r="H15" s="15"/>
      <c r="I15" s="15">
        <v>-692710026</v>
      </c>
      <c r="J15" s="15"/>
      <c r="K15" s="15">
        <v>200000</v>
      </c>
      <c r="L15" s="15"/>
      <c r="M15" s="15">
        <v>20071006353</v>
      </c>
      <c r="N15" s="15"/>
      <c r="O15" s="15">
        <v>20763716379</v>
      </c>
      <c r="P15" s="15"/>
      <c r="Q15" s="15">
        <v>-692710026</v>
      </c>
    </row>
    <row r="16" spans="1:17" s="63" customFormat="1" ht="40.5" customHeight="1" x14ac:dyDescent="0.9">
      <c r="A16" s="8" t="s">
        <v>144</v>
      </c>
      <c r="B16" s="5"/>
      <c r="C16" s="15">
        <v>500000</v>
      </c>
      <c r="D16" s="15"/>
      <c r="E16" s="15">
        <v>6681010112</v>
      </c>
      <c r="F16" s="15"/>
      <c r="G16" s="15">
        <v>16507846545</v>
      </c>
      <c r="H16" s="15"/>
      <c r="I16" s="15">
        <v>-9826836433</v>
      </c>
      <c r="J16" s="15"/>
      <c r="K16" s="15">
        <v>500000</v>
      </c>
      <c r="L16" s="15"/>
      <c r="M16" s="15">
        <v>6681010112</v>
      </c>
      <c r="N16" s="15"/>
      <c r="O16" s="15">
        <v>16507846545</v>
      </c>
      <c r="P16" s="15"/>
      <c r="Q16" s="15">
        <v>-9826836433</v>
      </c>
    </row>
    <row r="17" spans="1:17" s="63" customFormat="1" ht="40.5" customHeight="1" x14ac:dyDescent="0.9">
      <c r="A17" s="8" t="s">
        <v>90</v>
      </c>
      <c r="B17" s="5"/>
      <c r="C17" s="15">
        <v>1</v>
      </c>
      <c r="D17" s="15"/>
      <c r="E17" s="15">
        <v>1</v>
      </c>
      <c r="F17" s="15"/>
      <c r="G17" s="15">
        <v>9895</v>
      </c>
      <c r="H17" s="15"/>
      <c r="I17" s="15">
        <v>-9894</v>
      </c>
      <c r="J17" s="15"/>
      <c r="K17" s="15">
        <v>1</v>
      </c>
      <c r="L17" s="15"/>
      <c r="M17" s="15">
        <v>1</v>
      </c>
      <c r="N17" s="15"/>
      <c r="O17" s="15">
        <v>9895</v>
      </c>
      <c r="P17" s="15"/>
      <c r="Q17" s="15">
        <v>-9894</v>
      </c>
    </row>
    <row r="18" spans="1:17" s="63" customFormat="1" ht="40.5" customHeight="1" x14ac:dyDescent="0.9">
      <c r="A18" s="8" t="s">
        <v>85</v>
      </c>
      <c r="B18" s="5"/>
      <c r="C18" s="15">
        <v>250000</v>
      </c>
      <c r="D18" s="15"/>
      <c r="E18" s="15">
        <v>12669558949</v>
      </c>
      <c r="F18" s="15"/>
      <c r="G18" s="15">
        <v>14471461659</v>
      </c>
      <c r="H18" s="15"/>
      <c r="I18" s="15">
        <v>-1801902710</v>
      </c>
      <c r="J18" s="15"/>
      <c r="K18" s="15">
        <v>250000</v>
      </c>
      <c r="L18" s="15"/>
      <c r="M18" s="15">
        <v>12669558949</v>
      </c>
      <c r="N18" s="15"/>
      <c r="O18" s="15">
        <v>14471461659</v>
      </c>
      <c r="P18" s="15"/>
      <c r="Q18" s="15">
        <v>-1801902710</v>
      </c>
    </row>
    <row r="19" spans="1:17" s="63" customFormat="1" ht="40.5" customHeight="1" x14ac:dyDescent="0.9">
      <c r="A19" s="8" t="s">
        <v>97</v>
      </c>
      <c r="B19" s="5"/>
      <c r="C19" s="15">
        <v>2000000</v>
      </c>
      <c r="D19" s="15"/>
      <c r="E19" s="15">
        <v>21726269106</v>
      </c>
      <c r="F19" s="15"/>
      <c r="G19" s="15">
        <v>21726269106</v>
      </c>
      <c r="H19" s="15"/>
      <c r="I19" s="15">
        <v>0</v>
      </c>
      <c r="J19" s="15"/>
      <c r="K19" s="15">
        <v>2000000</v>
      </c>
      <c r="L19" s="15"/>
      <c r="M19" s="15">
        <v>21726269106</v>
      </c>
      <c r="N19" s="15"/>
      <c r="O19" s="15">
        <v>21726269106</v>
      </c>
      <c r="P19" s="15"/>
      <c r="Q19" s="15">
        <v>0</v>
      </c>
    </row>
    <row r="20" spans="1:17" s="63" customFormat="1" ht="40.5" customHeight="1" x14ac:dyDescent="0.9">
      <c r="A20" s="8" t="s">
        <v>89</v>
      </c>
      <c r="B20" s="5"/>
      <c r="C20" s="15">
        <v>379164</v>
      </c>
      <c r="D20" s="15"/>
      <c r="E20" s="15">
        <v>7846476453</v>
      </c>
      <c r="F20" s="15"/>
      <c r="G20" s="15">
        <v>8645726989</v>
      </c>
      <c r="H20" s="15"/>
      <c r="I20" s="15">
        <v>-799250536</v>
      </c>
      <c r="J20" s="15"/>
      <c r="K20" s="15">
        <v>529164</v>
      </c>
      <c r="L20" s="15"/>
      <c r="M20" s="15">
        <v>11214317890</v>
      </c>
      <c r="N20" s="15"/>
      <c r="O20" s="15">
        <v>12066375533</v>
      </c>
      <c r="P20" s="15"/>
      <c r="Q20" s="15">
        <v>-852057643</v>
      </c>
    </row>
    <row r="21" spans="1:17" s="63" customFormat="1" ht="40.5" customHeight="1" x14ac:dyDescent="0.9">
      <c r="A21" s="8" t="s">
        <v>92</v>
      </c>
      <c r="B21" s="5"/>
      <c r="C21" s="15">
        <v>90000</v>
      </c>
      <c r="D21" s="15"/>
      <c r="E21" s="15">
        <v>12896267019</v>
      </c>
      <c r="F21" s="15"/>
      <c r="G21" s="15">
        <v>12968595428</v>
      </c>
      <c r="H21" s="15"/>
      <c r="I21" s="15">
        <v>-72328409</v>
      </c>
      <c r="J21" s="15"/>
      <c r="K21" s="15">
        <v>300000</v>
      </c>
      <c r="L21" s="15"/>
      <c r="M21" s="15">
        <v>43832626663</v>
      </c>
      <c r="N21" s="15"/>
      <c r="O21" s="15">
        <v>43320998198</v>
      </c>
      <c r="P21" s="15"/>
      <c r="Q21" s="15">
        <v>511628465</v>
      </c>
    </row>
    <row r="22" spans="1:17" s="63" customFormat="1" ht="40.5" customHeight="1" x14ac:dyDescent="0.9">
      <c r="A22" s="8" t="s">
        <v>109</v>
      </c>
      <c r="B22" s="5"/>
      <c r="C22" s="15">
        <v>0</v>
      </c>
      <c r="D22" s="15"/>
      <c r="E22" s="15">
        <v>0</v>
      </c>
      <c r="F22" s="15"/>
      <c r="G22" s="15">
        <v>0</v>
      </c>
      <c r="H22" s="15"/>
      <c r="I22" s="15">
        <v>0</v>
      </c>
      <c r="J22" s="15"/>
      <c r="K22" s="15">
        <v>750000</v>
      </c>
      <c r="L22" s="15"/>
      <c r="M22" s="15">
        <v>8414724544</v>
      </c>
      <c r="N22" s="15"/>
      <c r="O22" s="15">
        <v>7938483301</v>
      </c>
      <c r="P22" s="15"/>
      <c r="Q22" s="15">
        <v>476241243</v>
      </c>
    </row>
    <row r="23" spans="1:17" s="63" customFormat="1" ht="40.5" customHeight="1" x14ac:dyDescent="0.9">
      <c r="A23" s="8" t="s">
        <v>91</v>
      </c>
      <c r="B23" s="5"/>
      <c r="C23" s="15">
        <v>0</v>
      </c>
      <c r="D23" s="15"/>
      <c r="E23" s="15">
        <v>0</v>
      </c>
      <c r="F23" s="15"/>
      <c r="G23" s="15">
        <v>0</v>
      </c>
      <c r="H23" s="15"/>
      <c r="I23" s="15">
        <v>0</v>
      </c>
      <c r="J23" s="15"/>
      <c r="K23" s="15">
        <v>100000</v>
      </c>
      <c r="L23" s="15"/>
      <c r="M23" s="15">
        <v>1461253505</v>
      </c>
      <c r="N23" s="15"/>
      <c r="O23" s="15">
        <v>1706213969</v>
      </c>
      <c r="P23" s="15"/>
      <c r="Q23" s="15">
        <v>-244960464</v>
      </c>
    </row>
    <row r="24" spans="1:17" s="63" customFormat="1" ht="40.5" customHeight="1" x14ac:dyDescent="0.9">
      <c r="A24" s="8" t="s">
        <v>95</v>
      </c>
      <c r="B24" s="5"/>
      <c r="C24" s="15">
        <v>0</v>
      </c>
      <c r="D24" s="15"/>
      <c r="E24" s="133">
        <v>0</v>
      </c>
      <c r="F24" s="15"/>
      <c r="G24" s="133">
        <v>0</v>
      </c>
      <c r="H24" s="15"/>
      <c r="I24" s="133">
        <v>0</v>
      </c>
      <c r="J24" s="15"/>
      <c r="K24" s="15">
        <v>1390000</v>
      </c>
      <c r="L24" s="15"/>
      <c r="M24" s="133">
        <v>20568731407</v>
      </c>
      <c r="N24" s="15"/>
      <c r="O24" s="133">
        <v>23526280833</v>
      </c>
      <c r="P24" s="15"/>
      <c r="Q24" s="133">
        <v>-2957549426</v>
      </c>
    </row>
    <row r="25" spans="1:17" ht="28.2" thickBot="1" x14ac:dyDescent="0.85">
      <c r="A25" s="15"/>
      <c r="B25" s="15"/>
      <c r="C25" s="15"/>
      <c r="D25" s="15"/>
      <c r="E25" s="9">
        <f>SUM(E9:E24)</f>
        <v>168305478943</v>
      </c>
      <c r="F25" s="15"/>
      <c r="G25" s="9">
        <f>SUM(G9:G24)</f>
        <v>186856741898</v>
      </c>
      <c r="H25" s="15"/>
      <c r="I25" s="9">
        <f>SUM(I9:I24)</f>
        <v>-18551262955</v>
      </c>
      <c r="J25" s="15"/>
      <c r="K25" s="15"/>
      <c r="L25" s="15"/>
      <c r="M25" s="9">
        <f>SUM(M9:M24)</f>
        <v>292121196170</v>
      </c>
      <c r="N25" s="15"/>
      <c r="O25" s="9">
        <f>SUM(O9:O24)</f>
        <v>316248394971</v>
      </c>
      <c r="P25" s="15"/>
      <c r="Q25" s="9">
        <f>SUM(Q9:Q24)</f>
        <v>-24127198801</v>
      </c>
    </row>
    <row r="26" spans="1:17" ht="28.2" thickTop="1" x14ac:dyDescent="0.8"/>
    <row r="27" spans="1:17" x14ac:dyDescent="0.8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 x14ac:dyDescent="0.8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 x14ac:dyDescent="0.8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 x14ac:dyDescent="0.8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 x14ac:dyDescent="0.8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x14ac:dyDescent="0.8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4" spans="1:17" x14ac:dyDescent="0.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7" x14ac:dyDescent="0.8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 x14ac:dyDescent="0.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8" spans="1:17" x14ac:dyDescent="0.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7" x14ac:dyDescent="0.8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58"/>
    </row>
    <row r="40" spans="1:17" x14ac:dyDescent="0.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7" x14ac:dyDescent="0.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7" x14ac:dyDescent="0.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7" x14ac:dyDescent="0.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7" x14ac:dyDescent="0.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7" x14ac:dyDescent="0.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7" ht="29.4" x14ac:dyDescent="0.9">
      <c r="C46" s="17"/>
      <c r="D46" s="6"/>
      <c r="E46" s="17"/>
      <c r="F46" s="6"/>
      <c r="G46" s="17"/>
      <c r="H46" s="6"/>
      <c r="I46" s="18"/>
      <c r="J46" s="6"/>
      <c r="K46" s="17"/>
      <c r="L46" s="6"/>
      <c r="M46" s="17"/>
      <c r="N46" s="6"/>
      <c r="O46" s="17"/>
      <c r="P46" s="6"/>
      <c r="Q46" s="59"/>
    </row>
    <row r="47" spans="1:17" x14ac:dyDescent="0.8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7" x14ac:dyDescent="0.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8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8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8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8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rightToLeft="1" view="pageBreakPreview" topLeftCell="A16" zoomScale="60" zoomScaleNormal="100" workbookViewId="0">
      <selection activeCell="Q35" sqref="Q35"/>
    </sheetView>
  </sheetViews>
  <sheetFormatPr defaultColWidth="8.6640625" defaultRowHeight="27.6" x14ac:dyDescent="0.8"/>
  <cols>
    <col min="1" max="1" width="39.44140625" style="5" customWidth="1"/>
    <col min="2" max="2" width="0.5546875" style="5" customWidth="1"/>
    <col min="3" max="3" width="18.44140625" style="5" bestFit="1" customWidth="1"/>
    <col min="4" max="4" width="0.5546875" style="5" customWidth="1"/>
    <col min="5" max="5" width="26.5546875" style="5" bestFit="1" customWidth="1"/>
    <col min="6" max="6" width="0.6640625" style="5" customWidth="1"/>
    <col min="7" max="7" width="27" style="5" bestFit="1" customWidth="1"/>
    <col min="8" max="8" width="1" style="5" customWidth="1"/>
    <col min="9" max="9" width="25.44140625" style="5" bestFit="1" customWidth="1"/>
    <col min="10" max="10" width="1.109375" style="5" customWidth="1"/>
    <col min="11" max="11" width="18.44140625" style="5" bestFit="1" customWidth="1"/>
    <col min="12" max="12" width="1" style="5" customWidth="1"/>
    <col min="13" max="13" width="26.5546875" style="5" bestFit="1" customWidth="1"/>
    <col min="14" max="14" width="0.6640625" style="5" customWidth="1"/>
    <col min="15" max="15" width="27" style="5" bestFit="1" customWidth="1"/>
    <col min="16" max="16" width="0.88671875" style="5" customWidth="1"/>
    <col min="17" max="17" width="25.5546875" style="5" bestFit="1" customWidth="1"/>
    <col min="18" max="16384" width="8.6640625" style="5"/>
  </cols>
  <sheetData>
    <row r="1" spans="1:17" ht="31.5" customHeight="1" x14ac:dyDescent="0.8"/>
    <row r="2" spans="1:17" s="10" customFormat="1" ht="36" x14ac:dyDescent="1">
      <c r="A2" s="122" t="s">
        <v>67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s="10" customFormat="1" ht="36" x14ac:dyDescent="1">
      <c r="A3" s="122" t="s">
        <v>29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s="10" customFormat="1" ht="36" x14ac:dyDescent="1">
      <c r="A4" s="122" t="str">
        <f>'درآمد ناشی از فروش '!A4:Q4</f>
        <v>برای ماه منتهی به 1400/03/31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7" s="10" customFormat="1" ht="36" x14ac:dyDescen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40.799999999999997" x14ac:dyDescent="0.8">
      <c r="A6" s="121" t="s">
        <v>79</v>
      </c>
      <c r="B6" s="121"/>
      <c r="C6" s="121"/>
      <c r="D6" s="121"/>
      <c r="E6" s="121"/>
      <c r="F6" s="121"/>
      <c r="G6" s="121"/>
      <c r="H6" s="121"/>
    </row>
    <row r="7" spans="1:17" ht="45" customHeight="1" thickBot="1" x14ac:dyDescent="0.85">
      <c r="A7" s="116" t="s">
        <v>3</v>
      </c>
      <c r="C7" s="115" t="s">
        <v>148</v>
      </c>
      <c r="D7" s="115" t="s">
        <v>31</v>
      </c>
      <c r="E7" s="115" t="s">
        <v>31</v>
      </c>
      <c r="F7" s="115" t="s">
        <v>31</v>
      </c>
      <c r="G7" s="115" t="s">
        <v>31</v>
      </c>
      <c r="H7" s="115" t="s">
        <v>31</v>
      </c>
      <c r="I7" s="115" t="s">
        <v>31</v>
      </c>
      <c r="K7" s="115" t="s">
        <v>155</v>
      </c>
      <c r="L7" s="115" t="s">
        <v>32</v>
      </c>
      <c r="M7" s="115" t="s">
        <v>32</v>
      </c>
      <c r="N7" s="115" t="s">
        <v>32</v>
      </c>
      <c r="O7" s="115" t="s">
        <v>32</v>
      </c>
      <c r="P7" s="115" t="s">
        <v>32</v>
      </c>
      <c r="Q7" s="115" t="s">
        <v>32</v>
      </c>
    </row>
    <row r="8" spans="1:17" s="11" customFormat="1" ht="54.75" customHeight="1" thickBot="1" x14ac:dyDescent="0.85">
      <c r="A8" s="115" t="s">
        <v>3</v>
      </c>
      <c r="C8" s="12" t="s">
        <v>6</v>
      </c>
      <c r="E8" s="12" t="s">
        <v>45</v>
      </c>
      <c r="G8" s="12" t="s">
        <v>46</v>
      </c>
      <c r="I8" s="12" t="s">
        <v>47</v>
      </c>
      <c r="K8" s="12" t="s">
        <v>6</v>
      </c>
      <c r="M8" s="12" t="s">
        <v>45</v>
      </c>
      <c r="O8" s="12" t="s">
        <v>46</v>
      </c>
      <c r="Q8" s="12" t="s">
        <v>47</v>
      </c>
    </row>
    <row r="9" spans="1:17" ht="34.5" customHeight="1" x14ac:dyDescent="0.9">
      <c r="A9" s="8" t="s">
        <v>92</v>
      </c>
      <c r="C9" s="15">
        <v>1200000</v>
      </c>
      <c r="D9" s="15"/>
      <c r="E9" s="15">
        <v>175807285380</v>
      </c>
      <c r="F9" s="15"/>
      <c r="G9" s="15">
        <v>178172129893</v>
      </c>
      <c r="H9" s="15"/>
      <c r="I9" s="15">
        <v>-2364844513</v>
      </c>
      <c r="J9" s="15"/>
      <c r="K9" s="15">
        <v>1200000</v>
      </c>
      <c r="L9" s="15"/>
      <c r="M9" s="15">
        <v>175807285380</v>
      </c>
      <c r="N9" s="15"/>
      <c r="O9" s="15">
        <v>172914606004</v>
      </c>
      <c r="P9" s="15"/>
      <c r="Q9" s="15">
        <v>2892679376</v>
      </c>
    </row>
    <row r="10" spans="1:17" ht="34.5" customHeight="1" x14ac:dyDescent="0.9">
      <c r="A10" s="8" t="s">
        <v>107</v>
      </c>
      <c r="C10" s="15">
        <v>9280000</v>
      </c>
      <c r="D10" s="15"/>
      <c r="E10" s="15">
        <v>76934698560</v>
      </c>
      <c r="F10" s="15"/>
      <c r="G10" s="15">
        <v>77021845090</v>
      </c>
      <c r="H10" s="15"/>
      <c r="I10" s="15">
        <v>-87146530</v>
      </c>
      <c r="J10" s="15"/>
      <c r="K10" s="15">
        <v>9280000</v>
      </c>
      <c r="L10" s="15"/>
      <c r="M10" s="15">
        <v>76934698560</v>
      </c>
      <c r="N10" s="15"/>
      <c r="O10" s="15">
        <v>84093589819</v>
      </c>
      <c r="P10" s="15"/>
      <c r="Q10" s="15">
        <v>-7158891259</v>
      </c>
    </row>
    <row r="11" spans="1:17" ht="34.5" customHeight="1" x14ac:dyDescent="0.9">
      <c r="A11" s="8" t="s">
        <v>109</v>
      </c>
      <c r="C11" s="15">
        <v>581250</v>
      </c>
      <c r="D11" s="15"/>
      <c r="E11" s="15">
        <v>6615713390</v>
      </c>
      <c r="F11" s="15"/>
      <c r="G11" s="15">
        <v>5951253093</v>
      </c>
      <c r="H11" s="15"/>
      <c r="I11" s="15">
        <v>664460297</v>
      </c>
      <c r="J11" s="15"/>
      <c r="K11" s="15">
        <v>581250</v>
      </c>
      <c r="L11" s="15"/>
      <c r="M11" s="15">
        <v>6615713390</v>
      </c>
      <c r="N11" s="15"/>
      <c r="O11" s="15">
        <v>6152324556</v>
      </c>
      <c r="P11" s="15"/>
      <c r="Q11" s="15">
        <v>463388834</v>
      </c>
    </row>
    <row r="12" spans="1:17" ht="34.5" customHeight="1" x14ac:dyDescent="0.9">
      <c r="A12" s="8" t="s">
        <v>84</v>
      </c>
      <c r="C12" s="15">
        <v>1000000</v>
      </c>
      <c r="D12" s="15"/>
      <c r="E12" s="15">
        <v>107814663000</v>
      </c>
      <c r="F12" s="15"/>
      <c r="G12" s="15">
        <v>91985410821</v>
      </c>
      <c r="H12" s="15"/>
      <c r="I12" s="15">
        <v>15829252179</v>
      </c>
      <c r="J12" s="15"/>
      <c r="K12" s="15">
        <v>1000000</v>
      </c>
      <c r="L12" s="15"/>
      <c r="M12" s="15">
        <v>107814663000</v>
      </c>
      <c r="N12" s="15"/>
      <c r="O12" s="15">
        <v>103818582021</v>
      </c>
      <c r="P12" s="15"/>
      <c r="Q12" s="15">
        <v>3996080979</v>
      </c>
    </row>
    <row r="13" spans="1:17" ht="34.5" customHeight="1" x14ac:dyDescent="0.9">
      <c r="A13" s="8" t="s">
        <v>142</v>
      </c>
      <c r="C13" s="15">
        <v>1600000</v>
      </c>
      <c r="D13" s="15"/>
      <c r="E13" s="15">
        <v>5415584400</v>
      </c>
      <c r="F13" s="15"/>
      <c r="G13" s="15">
        <v>4788439549</v>
      </c>
      <c r="H13" s="15"/>
      <c r="I13" s="15">
        <v>627144851</v>
      </c>
      <c r="J13" s="15"/>
      <c r="K13" s="15">
        <v>1600000</v>
      </c>
      <c r="L13" s="15"/>
      <c r="M13" s="15">
        <v>5415584400</v>
      </c>
      <c r="N13" s="15"/>
      <c r="O13" s="15">
        <v>4788439549</v>
      </c>
      <c r="P13" s="15"/>
      <c r="Q13" s="15">
        <v>627144851</v>
      </c>
    </row>
    <row r="14" spans="1:17" ht="34.5" customHeight="1" x14ac:dyDescent="0.9">
      <c r="A14" s="8" t="s">
        <v>91</v>
      </c>
      <c r="C14" s="15">
        <v>11300000</v>
      </c>
      <c r="D14" s="15"/>
      <c r="E14" s="15">
        <v>140971200750</v>
      </c>
      <c r="F14" s="15"/>
      <c r="G14" s="15">
        <v>149957412750</v>
      </c>
      <c r="H14" s="15"/>
      <c r="I14" s="15">
        <v>-8986212000</v>
      </c>
      <c r="J14" s="15"/>
      <c r="K14" s="15">
        <v>11300000</v>
      </c>
      <c r="L14" s="15"/>
      <c r="M14" s="15">
        <v>140971200750</v>
      </c>
      <c r="N14" s="15"/>
      <c r="O14" s="15">
        <v>192802178499</v>
      </c>
      <c r="P14" s="15"/>
      <c r="Q14" s="15">
        <v>-51830977749</v>
      </c>
    </row>
    <row r="15" spans="1:17" ht="34.5" customHeight="1" x14ac:dyDescent="0.9">
      <c r="A15" s="8" t="s">
        <v>88</v>
      </c>
      <c r="C15" s="15">
        <v>16000000</v>
      </c>
      <c r="D15" s="15"/>
      <c r="E15" s="15">
        <v>172089936000</v>
      </c>
      <c r="F15" s="15"/>
      <c r="G15" s="15">
        <v>149089334626</v>
      </c>
      <c r="H15" s="15"/>
      <c r="I15" s="15">
        <v>23000601374</v>
      </c>
      <c r="J15" s="15"/>
      <c r="K15" s="15">
        <v>16000000</v>
      </c>
      <c r="L15" s="15"/>
      <c r="M15" s="15">
        <v>172089936000</v>
      </c>
      <c r="N15" s="15"/>
      <c r="O15" s="15">
        <v>185899662009</v>
      </c>
      <c r="P15" s="15"/>
      <c r="Q15" s="15">
        <v>-13809726009</v>
      </c>
    </row>
    <row r="16" spans="1:17" ht="34.5" customHeight="1" x14ac:dyDescent="0.9">
      <c r="A16" s="8" t="s">
        <v>86</v>
      </c>
      <c r="C16" s="15">
        <v>4210000</v>
      </c>
      <c r="D16" s="15"/>
      <c r="E16" s="15">
        <v>98806681305</v>
      </c>
      <c r="F16" s="15"/>
      <c r="G16" s="15">
        <v>101217454520</v>
      </c>
      <c r="H16" s="15"/>
      <c r="I16" s="15">
        <v>-2410773215</v>
      </c>
      <c r="J16" s="15"/>
      <c r="K16" s="15">
        <v>4210000</v>
      </c>
      <c r="L16" s="15"/>
      <c r="M16" s="15">
        <v>98806681305</v>
      </c>
      <c r="N16" s="15"/>
      <c r="O16" s="15">
        <v>117360826520</v>
      </c>
      <c r="P16" s="15"/>
      <c r="Q16" s="15">
        <v>-18554145215</v>
      </c>
    </row>
    <row r="17" spans="1:17" ht="34.5" customHeight="1" x14ac:dyDescent="0.9">
      <c r="A17" s="8" t="s">
        <v>116</v>
      </c>
      <c r="C17" s="15">
        <v>20000000</v>
      </c>
      <c r="D17" s="15"/>
      <c r="E17" s="15">
        <v>25109703000</v>
      </c>
      <c r="F17" s="15"/>
      <c r="G17" s="15">
        <v>22963866805</v>
      </c>
      <c r="H17" s="15"/>
      <c r="I17" s="15">
        <v>2145836195</v>
      </c>
      <c r="J17" s="15"/>
      <c r="K17" s="15">
        <v>20000000</v>
      </c>
      <c r="L17" s="15"/>
      <c r="M17" s="15">
        <v>25109703000</v>
      </c>
      <c r="N17" s="15"/>
      <c r="O17" s="15">
        <v>25507428046</v>
      </c>
      <c r="P17" s="15"/>
      <c r="Q17" s="15">
        <v>-397725046</v>
      </c>
    </row>
    <row r="18" spans="1:17" ht="34.5" customHeight="1" x14ac:dyDescent="0.9">
      <c r="A18" s="8" t="s">
        <v>85</v>
      </c>
      <c r="C18" s="15">
        <v>3500000</v>
      </c>
      <c r="D18" s="15"/>
      <c r="E18" s="15">
        <v>177855426000</v>
      </c>
      <c r="F18" s="15"/>
      <c r="G18" s="15">
        <v>173814033966</v>
      </c>
      <c r="H18" s="15"/>
      <c r="I18" s="15">
        <v>4041392034</v>
      </c>
      <c r="J18" s="15"/>
      <c r="K18" s="15">
        <v>3500000</v>
      </c>
      <c r="L18" s="15"/>
      <c r="M18" s="15">
        <v>177855426000</v>
      </c>
      <c r="N18" s="15"/>
      <c r="O18" s="15">
        <v>202600463550</v>
      </c>
      <c r="P18" s="15"/>
      <c r="Q18" s="15">
        <v>-24745037550</v>
      </c>
    </row>
    <row r="19" spans="1:17" ht="34.5" customHeight="1" x14ac:dyDescent="0.9">
      <c r="A19" s="8" t="s">
        <v>103</v>
      </c>
      <c r="C19" s="15">
        <v>1536666</v>
      </c>
      <c r="D19" s="15"/>
      <c r="E19" s="15">
        <v>19521741860</v>
      </c>
      <c r="F19" s="15"/>
      <c r="G19" s="15">
        <v>25555457068</v>
      </c>
      <c r="H19" s="15"/>
      <c r="I19" s="15">
        <v>-6033715207</v>
      </c>
      <c r="J19" s="15"/>
      <c r="K19" s="15">
        <v>1536666</v>
      </c>
      <c r="L19" s="15"/>
      <c r="M19" s="15">
        <v>19521741860</v>
      </c>
      <c r="N19" s="15"/>
      <c r="O19" s="15">
        <v>46577226354</v>
      </c>
      <c r="P19" s="15"/>
      <c r="Q19" s="15">
        <v>-27055484493</v>
      </c>
    </row>
    <row r="20" spans="1:17" ht="34.5" customHeight="1" x14ac:dyDescent="0.9">
      <c r="A20" s="8" t="s">
        <v>104</v>
      </c>
      <c r="C20" s="15">
        <v>4000000</v>
      </c>
      <c r="D20" s="15"/>
      <c r="E20" s="15">
        <v>56024658000</v>
      </c>
      <c r="F20" s="15"/>
      <c r="G20" s="15">
        <v>58369101434</v>
      </c>
      <c r="H20" s="15"/>
      <c r="I20" s="15">
        <v>-2344443434</v>
      </c>
      <c r="J20" s="15"/>
      <c r="K20" s="15">
        <v>4000000</v>
      </c>
      <c r="L20" s="15"/>
      <c r="M20" s="15">
        <v>56024658000</v>
      </c>
      <c r="N20" s="15"/>
      <c r="O20" s="15">
        <v>77956856684</v>
      </c>
      <c r="P20" s="15"/>
      <c r="Q20" s="15">
        <v>-21932198684</v>
      </c>
    </row>
    <row r="21" spans="1:17" ht="34.5" customHeight="1" x14ac:dyDescent="0.9">
      <c r="A21" s="8" t="s">
        <v>95</v>
      </c>
      <c r="C21" s="15">
        <v>2010000</v>
      </c>
      <c r="D21" s="15"/>
      <c r="E21" s="15">
        <v>32687942580</v>
      </c>
      <c r="F21" s="15"/>
      <c r="G21" s="15">
        <v>23867324801</v>
      </c>
      <c r="H21" s="15"/>
      <c r="I21" s="15">
        <v>8820617779</v>
      </c>
      <c r="J21" s="15"/>
      <c r="K21" s="15">
        <v>2010000</v>
      </c>
      <c r="L21" s="15"/>
      <c r="M21" s="15">
        <v>32687942580</v>
      </c>
      <c r="N21" s="15"/>
      <c r="O21" s="15">
        <v>23895522933</v>
      </c>
      <c r="P21" s="15"/>
      <c r="Q21" s="15">
        <v>8792419647</v>
      </c>
    </row>
    <row r="22" spans="1:17" ht="34.5" customHeight="1" x14ac:dyDescent="0.9">
      <c r="A22" s="8" t="s">
        <v>110</v>
      </c>
      <c r="C22" s="15">
        <v>1100000</v>
      </c>
      <c r="D22" s="15"/>
      <c r="E22" s="15">
        <v>52835745600</v>
      </c>
      <c r="F22" s="15"/>
      <c r="G22" s="15">
        <v>50477189082</v>
      </c>
      <c r="H22" s="15"/>
      <c r="I22" s="15">
        <v>2358556518</v>
      </c>
      <c r="J22" s="15"/>
      <c r="K22" s="15">
        <v>1100000</v>
      </c>
      <c r="L22" s="15"/>
      <c r="M22" s="15">
        <v>52835745600</v>
      </c>
      <c r="N22" s="15"/>
      <c r="O22" s="15">
        <v>50625098993</v>
      </c>
      <c r="P22" s="15"/>
      <c r="Q22" s="15">
        <v>2210646607</v>
      </c>
    </row>
    <row r="23" spans="1:17" ht="34.5" customHeight="1" x14ac:dyDescent="0.9">
      <c r="A23" s="8" t="s">
        <v>90</v>
      </c>
      <c r="C23" s="15">
        <v>11215310</v>
      </c>
      <c r="D23" s="15"/>
      <c r="E23" s="15">
        <v>112377675367</v>
      </c>
      <c r="F23" s="15"/>
      <c r="G23" s="15">
        <v>98927846105</v>
      </c>
      <c r="H23" s="15"/>
      <c r="I23" s="15">
        <v>13449829262</v>
      </c>
      <c r="J23" s="15"/>
      <c r="K23" s="15">
        <v>11215310</v>
      </c>
      <c r="L23" s="15"/>
      <c r="M23" s="15">
        <v>112377675367</v>
      </c>
      <c r="N23" s="15"/>
      <c r="O23" s="15">
        <v>110977919418</v>
      </c>
      <c r="P23" s="15"/>
      <c r="Q23" s="15">
        <v>1399755949</v>
      </c>
    </row>
    <row r="24" spans="1:17" ht="34.5" customHeight="1" x14ac:dyDescent="0.9">
      <c r="A24" s="8" t="s">
        <v>93</v>
      </c>
      <c r="C24" s="15">
        <v>28000000</v>
      </c>
      <c r="D24" s="15"/>
      <c r="E24" s="15">
        <v>108661593600</v>
      </c>
      <c r="F24" s="15"/>
      <c r="G24" s="15">
        <v>143172027427</v>
      </c>
      <c r="H24" s="15"/>
      <c r="I24" s="15">
        <v>-34510433827</v>
      </c>
      <c r="J24" s="15"/>
      <c r="K24" s="15">
        <v>28000000</v>
      </c>
      <c r="L24" s="15"/>
      <c r="M24" s="15">
        <v>108661593600</v>
      </c>
      <c r="N24" s="15"/>
      <c r="O24" s="15">
        <v>119961954064</v>
      </c>
      <c r="P24" s="15"/>
      <c r="Q24" s="15">
        <v>-11300360464</v>
      </c>
    </row>
    <row r="25" spans="1:17" ht="34.5" customHeight="1" x14ac:dyDescent="0.9">
      <c r="A25" s="8" t="s">
        <v>94</v>
      </c>
      <c r="C25" s="15">
        <v>1000000</v>
      </c>
      <c r="D25" s="15"/>
      <c r="E25" s="15">
        <v>16160270850</v>
      </c>
      <c r="F25" s="15"/>
      <c r="G25" s="15">
        <v>11625828256</v>
      </c>
      <c r="H25" s="15"/>
      <c r="I25" s="15">
        <v>4534442594</v>
      </c>
      <c r="J25" s="15"/>
      <c r="K25" s="15">
        <v>1000000</v>
      </c>
      <c r="L25" s="15"/>
      <c r="M25" s="15">
        <v>16160270850</v>
      </c>
      <c r="N25" s="15"/>
      <c r="O25" s="15">
        <v>16803834706</v>
      </c>
      <c r="P25" s="15"/>
      <c r="Q25" s="15">
        <v>-643563856</v>
      </c>
    </row>
    <row r="26" spans="1:17" ht="34.5" customHeight="1" x14ac:dyDescent="0.9">
      <c r="A26" s="8" t="s">
        <v>87</v>
      </c>
      <c r="C26" s="15">
        <v>2500000</v>
      </c>
      <c r="D26" s="15"/>
      <c r="E26" s="15">
        <v>95627610000</v>
      </c>
      <c r="F26" s="15"/>
      <c r="G26" s="15">
        <v>84295440000</v>
      </c>
      <c r="H26" s="15"/>
      <c r="I26" s="15">
        <v>11332170000</v>
      </c>
      <c r="J26" s="15"/>
      <c r="K26" s="15">
        <v>2500000</v>
      </c>
      <c r="L26" s="15"/>
      <c r="M26" s="15">
        <v>95627610000</v>
      </c>
      <c r="N26" s="15"/>
      <c r="O26" s="15">
        <v>107078373855</v>
      </c>
      <c r="P26" s="15"/>
      <c r="Q26" s="15">
        <v>-11450763855</v>
      </c>
    </row>
    <row r="27" spans="1:17" ht="34.5" customHeight="1" x14ac:dyDescent="0.9">
      <c r="A27" s="8" t="s">
        <v>102</v>
      </c>
      <c r="C27" s="15">
        <v>457575</v>
      </c>
      <c r="D27" s="15"/>
      <c r="E27" s="15">
        <v>36768450930</v>
      </c>
      <c r="F27" s="15"/>
      <c r="G27" s="15">
        <v>28781580986</v>
      </c>
      <c r="H27" s="15"/>
      <c r="I27" s="15">
        <v>7986869944</v>
      </c>
      <c r="J27" s="15"/>
      <c r="K27" s="15">
        <v>457575</v>
      </c>
      <c r="L27" s="15"/>
      <c r="M27" s="15">
        <v>36768450930</v>
      </c>
      <c r="N27" s="15"/>
      <c r="O27" s="15">
        <v>34384569334</v>
      </c>
      <c r="P27" s="15"/>
      <c r="Q27" s="15">
        <v>2383881596</v>
      </c>
    </row>
    <row r="28" spans="1:17" ht="34.5" customHeight="1" x14ac:dyDescent="0.9">
      <c r="A28" s="8" t="s">
        <v>89</v>
      </c>
      <c r="C28" s="15">
        <v>13440836</v>
      </c>
      <c r="D28" s="15"/>
      <c r="E28" s="15">
        <v>280978949432</v>
      </c>
      <c r="F28" s="15"/>
      <c r="G28" s="15">
        <v>279847464011</v>
      </c>
      <c r="H28" s="15"/>
      <c r="I28" s="15">
        <v>1131485421</v>
      </c>
      <c r="J28" s="15"/>
      <c r="K28" s="15">
        <v>13440836</v>
      </c>
      <c r="L28" s="15"/>
      <c r="M28" s="15">
        <v>280978949432</v>
      </c>
      <c r="N28" s="15"/>
      <c r="O28" s="15">
        <v>306478987625</v>
      </c>
      <c r="P28" s="15"/>
      <c r="Q28" s="15">
        <v>-25500038192</v>
      </c>
    </row>
    <row r="29" spans="1:17" ht="34.5" customHeight="1" x14ac:dyDescent="0.9">
      <c r="A29" s="8" t="s">
        <v>97</v>
      </c>
      <c r="C29" s="15">
        <v>0</v>
      </c>
      <c r="D29" s="15"/>
      <c r="E29" s="15">
        <v>0</v>
      </c>
      <c r="F29" s="15"/>
      <c r="G29" s="15">
        <v>222354894</v>
      </c>
      <c r="H29" s="15"/>
      <c r="I29" s="15">
        <v>-222354894</v>
      </c>
      <c r="J29" s="15"/>
      <c r="K29" s="15">
        <v>0</v>
      </c>
      <c r="L29" s="15"/>
      <c r="M29" s="15">
        <v>0</v>
      </c>
      <c r="N29" s="15"/>
      <c r="O29" s="15">
        <v>0</v>
      </c>
      <c r="P29" s="15"/>
      <c r="Q29" s="15">
        <v>0</v>
      </c>
    </row>
    <row r="30" spans="1:17" ht="38.25" customHeight="1" thickBot="1" x14ac:dyDescent="0.85">
      <c r="E30" s="9">
        <f>SUM(E9:E29)</f>
        <v>1799065530004</v>
      </c>
      <c r="G30" s="9">
        <f>SUM(G9:G29)</f>
        <v>1760102795177</v>
      </c>
      <c r="H30" s="5">
        <f t="shared" ref="H30:P30" si="0">SUM(H9:H29)</f>
        <v>0</v>
      </c>
      <c r="I30" s="9">
        <f>SUM(I9:I29)</f>
        <v>38962734828</v>
      </c>
      <c r="J30" s="5">
        <f t="shared" si="0"/>
        <v>0</v>
      </c>
      <c r="L30" s="5">
        <f t="shared" si="0"/>
        <v>0</v>
      </c>
      <c r="M30" s="9">
        <f>SUM(M9:M29)</f>
        <v>1799065530004</v>
      </c>
      <c r="N30" s="5">
        <f t="shared" si="0"/>
        <v>0</v>
      </c>
      <c r="O30" s="9">
        <f>SUM(O9:O29)</f>
        <v>1990678444539</v>
      </c>
      <c r="P30" s="5">
        <f t="shared" si="0"/>
        <v>0</v>
      </c>
      <c r="Q30" s="9">
        <f>SUM(Q9:Q29)</f>
        <v>-191612914533</v>
      </c>
    </row>
    <row r="31" spans="1:17" ht="38.25" customHeight="1" thickTop="1" x14ac:dyDescent="0.8">
      <c r="M31" s="47"/>
    </row>
    <row r="32" spans="1:17" ht="38.25" customHeight="1" x14ac:dyDescent="0.8">
      <c r="M32" s="47"/>
    </row>
    <row r="33" spans="13:13" ht="38.25" customHeight="1" x14ac:dyDescent="0.8">
      <c r="M33" s="47"/>
    </row>
    <row r="34" spans="13:13" ht="38.25" customHeight="1" x14ac:dyDescent="0.8">
      <c r="M34" s="47"/>
    </row>
    <row r="35" spans="13:13" ht="38.25" customHeight="1" x14ac:dyDescent="0.8">
      <c r="M35" s="47"/>
    </row>
    <row r="36" spans="13:13" ht="38.25" customHeight="1" x14ac:dyDescent="0.8">
      <c r="M36" s="47"/>
    </row>
    <row r="37" spans="13:13" ht="38.25" customHeight="1" x14ac:dyDescent="0.8">
      <c r="M37" s="47"/>
    </row>
    <row r="38" spans="13:13" ht="38.25" customHeight="1" x14ac:dyDescent="0.8">
      <c r="M38" s="47"/>
    </row>
    <row r="39" spans="13:13" ht="38.25" customHeight="1" x14ac:dyDescent="0.8">
      <c r="M39" s="47"/>
    </row>
    <row r="40" spans="13:13" ht="38.25" customHeight="1" x14ac:dyDescent="0.8">
      <c r="M40" s="47"/>
    </row>
    <row r="41" spans="13:13" ht="38.25" customHeight="1" x14ac:dyDescent="0.8"/>
    <row r="42" spans="13:13" ht="38.25" customHeight="1" x14ac:dyDescent="0.8"/>
    <row r="43" spans="13:13" ht="38.25" customHeight="1" x14ac:dyDescent="0.8"/>
    <row r="44" spans="13:13" ht="38.25" customHeight="1" x14ac:dyDescent="0.8"/>
    <row r="45" spans="13:13" ht="38.25" customHeight="1" x14ac:dyDescent="0.8"/>
    <row r="46" spans="13:13" ht="38.25" customHeight="1" x14ac:dyDescent="0.8"/>
    <row r="47" spans="13:13" ht="38.25" customHeight="1" x14ac:dyDescent="0.8"/>
  </sheetData>
  <sortState xmlns:xlrd2="http://schemas.microsoft.com/office/spreadsheetml/2017/richdata2" ref="A8:Q40">
    <sortCondition descending="1" ref="Q8:Q40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W54"/>
  <sheetViews>
    <sheetView rightToLeft="1" view="pageBreakPreview" topLeftCell="A20" zoomScale="40" zoomScaleNormal="100" zoomScaleSheetLayoutView="40" workbookViewId="0">
      <selection activeCell="C10" sqref="C10:U34"/>
    </sheetView>
  </sheetViews>
  <sheetFormatPr defaultColWidth="9.109375" defaultRowHeight="27.6" x14ac:dyDescent="0.8"/>
  <cols>
    <col min="1" max="1" width="55.109375" style="15" customWidth="1"/>
    <col min="2" max="2" width="1" style="15" customWidth="1"/>
    <col min="3" max="3" width="39.109375" style="15" bestFit="1" customWidth="1"/>
    <col min="4" max="4" width="1" style="15" customWidth="1"/>
    <col min="5" max="5" width="45.5546875" style="15" bestFit="1" customWidth="1"/>
    <col min="6" max="6" width="1" style="15" customWidth="1"/>
    <col min="7" max="7" width="39.88671875" style="15" bestFit="1" customWidth="1"/>
    <col min="8" max="8" width="1" style="15" customWidth="1"/>
    <col min="9" max="9" width="43.6640625" style="15" bestFit="1" customWidth="1"/>
    <col min="10" max="10" width="1" style="15" customWidth="1"/>
    <col min="11" max="11" width="17.109375" style="19" bestFit="1" customWidth="1"/>
    <col min="12" max="12" width="1" style="15" customWidth="1"/>
    <col min="13" max="13" width="39.88671875" style="15" bestFit="1" customWidth="1"/>
    <col min="14" max="14" width="1" style="15" customWidth="1"/>
    <col min="15" max="15" width="44.44140625" style="15" bestFit="1" customWidth="1"/>
    <col min="16" max="16" width="1.5546875" style="15" customWidth="1"/>
    <col min="17" max="17" width="44" style="15" customWidth="1"/>
    <col min="18" max="18" width="1" style="15" customWidth="1"/>
    <col min="19" max="19" width="43.44140625" style="15" customWidth="1"/>
    <col min="20" max="20" width="1" style="15" customWidth="1"/>
    <col min="21" max="21" width="17.109375" style="19" bestFit="1" customWidth="1"/>
    <col min="22" max="22" width="1" style="15" customWidth="1"/>
    <col min="23" max="23" width="9.109375" style="15" customWidth="1"/>
    <col min="24" max="16384" width="9.109375" style="15"/>
  </cols>
  <sheetData>
    <row r="2" spans="1:21" s="79" customFormat="1" ht="78.599999999999994" x14ac:dyDescent="2.1">
      <c r="A2" s="123" t="s">
        <v>67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1" s="79" customFormat="1" ht="78.599999999999994" x14ac:dyDescent="2.1">
      <c r="A3" s="123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</row>
    <row r="4" spans="1:21" s="79" customFormat="1" ht="78.599999999999994" x14ac:dyDescent="2.1">
      <c r="A4" s="123" t="str">
        <f>'درآمد ناشی از تغییر قیمت اوراق '!A4:Q4</f>
        <v>برای ماه منتهی به 1400/03/31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</row>
    <row r="5" spans="1:21" s="21" customFormat="1" ht="36" x14ac:dyDescen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s="74" customFormat="1" ht="52.2" x14ac:dyDescent="1.1499999999999999">
      <c r="A6" s="126" t="s">
        <v>80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U6" s="80"/>
    </row>
    <row r="7" spans="1:21" ht="40.799999999999997" x14ac:dyDescent="0.8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21" s="74" customFormat="1" ht="46.5" customHeight="1" thickBot="1" x14ac:dyDescent="1.2">
      <c r="A8" s="124" t="s">
        <v>3</v>
      </c>
      <c r="C8" s="125" t="s">
        <v>148</v>
      </c>
      <c r="D8" s="125" t="s">
        <v>31</v>
      </c>
      <c r="E8" s="125" t="s">
        <v>31</v>
      </c>
      <c r="F8" s="125" t="s">
        <v>31</v>
      </c>
      <c r="G8" s="125" t="s">
        <v>31</v>
      </c>
      <c r="H8" s="125" t="s">
        <v>31</v>
      </c>
      <c r="I8" s="125" t="s">
        <v>31</v>
      </c>
      <c r="J8" s="125" t="s">
        <v>31</v>
      </c>
      <c r="K8" s="125" t="s">
        <v>31</v>
      </c>
      <c r="M8" s="125" t="s">
        <v>149</v>
      </c>
      <c r="N8" s="125" t="s">
        <v>32</v>
      </c>
      <c r="O8" s="125" t="s">
        <v>32</v>
      </c>
      <c r="P8" s="125" t="s">
        <v>32</v>
      </c>
      <c r="Q8" s="125" t="s">
        <v>32</v>
      </c>
      <c r="R8" s="125" t="s">
        <v>32</v>
      </c>
      <c r="S8" s="125" t="s">
        <v>32</v>
      </c>
      <c r="T8" s="125" t="s">
        <v>32</v>
      </c>
      <c r="U8" s="125" t="s">
        <v>32</v>
      </c>
    </row>
    <row r="9" spans="1:21" s="75" customFormat="1" ht="76.5" customHeight="1" thickBot="1" x14ac:dyDescent="1.2">
      <c r="A9" s="125" t="s">
        <v>3</v>
      </c>
      <c r="C9" s="76" t="s">
        <v>49</v>
      </c>
      <c r="E9" s="76" t="s">
        <v>50</v>
      </c>
      <c r="G9" s="76" t="s">
        <v>51</v>
      </c>
      <c r="I9" s="76" t="s">
        <v>22</v>
      </c>
      <c r="K9" s="76" t="s">
        <v>52</v>
      </c>
      <c r="M9" s="76" t="s">
        <v>49</v>
      </c>
      <c r="O9" s="76" t="s">
        <v>50</v>
      </c>
      <c r="Q9" s="76" t="s">
        <v>51</v>
      </c>
      <c r="S9" s="76" t="s">
        <v>22</v>
      </c>
      <c r="U9" s="76" t="s">
        <v>52</v>
      </c>
    </row>
    <row r="10" spans="1:21" s="70" customFormat="1" ht="51" customHeight="1" x14ac:dyDescent="1.35">
      <c r="A10" s="100" t="s">
        <v>145</v>
      </c>
      <c r="C10" s="74">
        <v>0</v>
      </c>
      <c r="D10" s="74"/>
      <c r="E10" s="74">
        <v>0</v>
      </c>
      <c r="F10" s="74"/>
      <c r="G10" s="74">
        <v>136833856</v>
      </c>
      <c r="H10" s="74"/>
      <c r="I10" s="74">
        <v>136833856</v>
      </c>
      <c r="K10" s="134" t="s">
        <v>156</v>
      </c>
      <c r="M10" s="74">
        <v>0</v>
      </c>
      <c r="N10" s="74"/>
      <c r="O10" s="74">
        <v>0</v>
      </c>
      <c r="P10" s="74"/>
      <c r="Q10" s="74">
        <v>136833856</v>
      </c>
      <c r="R10" s="74"/>
      <c r="S10" s="74">
        <v>136833856</v>
      </c>
      <c r="U10" s="70" t="s">
        <v>157</v>
      </c>
    </row>
    <row r="11" spans="1:21" s="70" customFormat="1" ht="51" customHeight="1" x14ac:dyDescent="1.35">
      <c r="A11" s="100" t="s">
        <v>146</v>
      </c>
      <c r="C11" s="74">
        <v>0</v>
      </c>
      <c r="D11" s="74"/>
      <c r="E11" s="74">
        <v>0</v>
      </c>
      <c r="F11" s="74"/>
      <c r="G11" s="74">
        <v>2035227656</v>
      </c>
      <c r="H11" s="74"/>
      <c r="I11" s="74">
        <v>2035227656</v>
      </c>
      <c r="K11" s="134" t="s">
        <v>158</v>
      </c>
      <c r="M11" s="74">
        <v>0</v>
      </c>
      <c r="N11" s="74"/>
      <c r="O11" s="74">
        <v>0</v>
      </c>
      <c r="P11" s="74"/>
      <c r="Q11" s="74">
        <v>2035227656</v>
      </c>
      <c r="R11" s="74"/>
      <c r="S11" s="74">
        <v>2035227656</v>
      </c>
      <c r="U11" s="70" t="s">
        <v>159</v>
      </c>
    </row>
    <row r="12" spans="1:21" s="70" customFormat="1" ht="51" customHeight="1" x14ac:dyDescent="1.35">
      <c r="A12" s="100" t="s">
        <v>142</v>
      </c>
      <c r="C12" s="74">
        <v>0</v>
      </c>
      <c r="D12" s="74"/>
      <c r="E12" s="74">
        <v>627144851</v>
      </c>
      <c r="F12" s="74"/>
      <c r="G12" s="74">
        <v>5417750</v>
      </c>
      <c r="H12" s="74"/>
      <c r="I12" s="74">
        <v>632562601</v>
      </c>
      <c r="K12" s="134" t="s">
        <v>160</v>
      </c>
      <c r="M12" s="74">
        <v>0</v>
      </c>
      <c r="N12" s="74"/>
      <c r="O12" s="74">
        <v>627144851</v>
      </c>
      <c r="P12" s="74"/>
      <c r="Q12" s="74">
        <v>5417750</v>
      </c>
      <c r="R12" s="74"/>
      <c r="S12" s="74">
        <v>632562601</v>
      </c>
      <c r="U12" s="70" t="s">
        <v>161</v>
      </c>
    </row>
    <row r="13" spans="1:21" s="70" customFormat="1" ht="51" customHeight="1" x14ac:dyDescent="1.35">
      <c r="A13" s="100" t="s">
        <v>88</v>
      </c>
      <c r="C13" s="74">
        <v>0</v>
      </c>
      <c r="D13" s="74"/>
      <c r="E13" s="74">
        <v>23000601374</v>
      </c>
      <c r="F13" s="74"/>
      <c r="G13" s="74">
        <v>-853167347</v>
      </c>
      <c r="H13" s="74"/>
      <c r="I13" s="74">
        <v>22147434027</v>
      </c>
      <c r="K13" s="134" t="s">
        <v>162</v>
      </c>
      <c r="M13" s="74">
        <v>0</v>
      </c>
      <c r="N13" s="74"/>
      <c r="O13" s="74">
        <v>-13809726009</v>
      </c>
      <c r="P13" s="74"/>
      <c r="Q13" s="74">
        <v>-2893366516</v>
      </c>
      <c r="R13" s="74"/>
      <c r="S13" s="74">
        <v>-16703092525</v>
      </c>
      <c r="U13" s="70" t="s">
        <v>163</v>
      </c>
    </row>
    <row r="14" spans="1:21" s="70" customFormat="1" ht="51" customHeight="1" x14ac:dyDescent="1.35">
      <c r="A14" s="100" t="s">
        <v>102</v>
      </c>
      <c r="C14" s="74">
        <v>0</v>
      </c>
      <c r="D14" s="74"/>
      <c r="E14" s="74">
        <v>7986869944</v>
      </c>
      <c r="F14" s="74"/>
      <c r="G14" s="74">
        <v>327191648</v>
      </c>
      <c r="H14" s="74"/>
      <c r="I14" s="74">
        <v>8314061592</v>
      </c>
      <c r="K14" s="134" t="s">
        <v>164</v>
      </c>
      <c r="M14" s="74">
        <v>0</v>
      </c>
      <c r="N14" s="74"/>
      <c r="O14" s="74">
        <v>2383881596</v>
      </c>
      <c r="P14" s="74"/>
      <c r="Q14" s="74">
        <v>-903243436</v>
      </c>
      <c r="R14" s="74"/>
      <c r="S14" s="74">
        <v>1480638160</v>
      </c>
      <c r="U14" s="70" t="s">
        <v>165</v>
      </c>
    </row>
    <row r="15" spans="1:21" s="70" customFormat="1" ht="51" customHeight="1" x14ac:dyDescent="1.35">
      <c r="A15" s="100" t="s">
        <v>93</v>
      </c>
      <c r="C15" s="74">
        <v>0</v>
      </c>
      <c r="D15" s="74"/>
      <c r="E15" s="74">
        <v>-34510433827</v>
      </c>
      <c r="F15" s="74"/>
      <c r="G15" s="74">
        <v>-7009728510</v>
      </c>
      <c r="H15" s="74"/>
      <c r="I15" s="74">
        <v>-41520162337</v>
      </c>
      <c r="K15" s="134" t="s">
        <v>166</v>
      </c>
      <c r="M15" s="74">
        <v>0</v>
      </c>
      <c r="N15" s="74"/>
      <c r="O15" s="74">
        <v>-11300360464</v>
      </c>
      <c r="P15" s="74"/>
      <c r="Q15" s="74">
        <v>-7119911223</v>
      </c>
      <c r="R15" s="74"/>
      <c r="S15" s="74">
        <v>-18420271687</v>
      </c>
      <c r="U15" s="70" t="s">
        <v>167</v>
      </c>
    </row>
    <row r="16" spans="1:21" s="70" customFormat="1" ht="51" customHeight="1" x14ac:dyDescent="1.35">
      <c r="A16" s="100" t="s">
        <v>84</v>
      </c>
      <c r="C16" s="74">
        <v>0</v>
      </c>
      <c r="D16" s="74"/>
      <c r="E16" s="74">
        <v>15829252179</v>
      </c>
      <c r="F16" s="74"/>
      <c r="G16" s="74">
        <v>-692710026</v>
      </c>
      <c r="H16" s="74"/>
      <c r="I16" s="74">
        <v>15136542153</v>
      </c>
      <c r="K16" s="134" t="s">
        <v>168</v>
      </c>
      <c r="M16" s="74">
        <v>0</v>
      </c>
      <c r="N16" s="74"/>
      <c r="O16" s="74">
        <v>3996080979</v>
      </c>
      <c r="P16" s="74"/>
      <c r="Q16" s="74">
        <v>-692710026</v>
      </c>
      <c r="R16" s="74"/>
      <c r="S16" s="74">
        <v>3303370953</v>
      </c>
      <c r="U16" s="70" t="s">
        <v>169</v>
      </c>
    </row>
    <row r="17" spans="1:21" s="70" customFormat="1" ht="51" customHeight="1" x14ac:dyDescent="1.35">
      <c r="A17" s="100" t="s">
        <v>144</v>
      </c>
      <c r="C17" s="74">
        <v>0</v>
      </c>
      <c r="D17" s="74"/>
      <c r="E17" s="74">
        <v>0</v>
      </c>
      <c r="F17" s="74"/>
      <c r="G17" s="74">
        <v>-9826836433</v>
      </c>
      <c r="H17" s="74"/>
      <c r="I17" s="74">
        <v>-9826836433</v>
      </c>
      <c r="K17" s="134" t="s">
        <v>170</v>
      </c>
      <c r="M17" s="74">
        <v>0</v>
      </c>
      <c r="N17" s="74"/>
      <c r="O17" s="74">
        <v>0</v>
      </c>
      <c r="P17" s="74"/>
      <c r="Q17" s="74">
        <v>-9826836433</v>
      </c>
      <c r="R17" s="74"/>
      <c r="S17" s="74">
        <v>-9826836433</v>
      </c>
      <c r="U17" s="70" t="s">
        <v>171</v>
      </c>
    </row>
    <row r="18" spans="1:21" s="70" customFormat="1" ht="51" customHeight="1" x14ac:dyDescent="1.35">
      <c r="A18" s="100" t="s">
        <v>90</v>
      </c>
      <c r="C18" s="74">
        <v>0</v>
      </c>
      <c r="D18" s="74"/>
      <c r="E18" s="74">
        <v>13449829262</v>
      </c>
      <c r="F18" s="74"/>
      <c r="G18" s="74">
        <v>-9894</v>
      </c>
      <c r="H18" s="74"/>
      <c r="I18" s="74">
        <v>13449819368</v>
      </c>
      <c r="K18" s="134" t="s">
        <v>172</v>
      </c>
      <c r="M18" s="74">
        <v>0</v>
      </c>
      <c r="N18" s="74"/>
      <c r="O18" s="74">
        <v>1399755949</v>
      </c>
      <c r="P18" s="74"/>
      <c r="Q18" s="74">
        <v>-9894</v>
      </c>
      <c r="R18" s="74"/>
      <c r="S18" s="74">
        <v>1399746055</v>
      </c>
      <c r="U18" s="70" t="s">
        <v>173</v>
      </c>
    </row>
    <row r="19" spans="1:21" s="70" customFormat="1" ht="51" customHeight="1" x14ac:dyDescent="1.35">
      <c r="A19" s="100" t="s">
        <v>85</v>
      </c>
      <c r="C19" s="74">
        <v>4212297297</v>
      </c>
      <c r="D19" s="74"/>
      <c r="E19" s="74">
        <v>4041392034</v>
      </c>
      <c r="F19" s="74"/>
      <c r="G19" s="74">
        <v>-1801902710</v>
      </c>
      <c r="H19" s="74"/>
      <c r="I19" s="74">
        <v>6451786621</v>
      </c>
      <c r="K19" s="134" t="s">
        <v>133</v>
      </c>
      <c r="M19" s="74">
        <v>4212297297</v>
      </c>
      <c r="N19" s="74"/>
      <c r="O19" s="74">
        <v>-24745037550</v>
      </c>
      <c r="P19" s="74"/>
      <c r="Q19" s="74">
        <v>-1801902710</v>
      </c>
      <c r="R19" s="74"/>
      <c r="S19" s="74">
        <v>-22334642963</v>
      </c>
      <c r="U19" s="70" t="s">
        <v>174</v>
      </c>
    </row>
    <row r="20" spans="1:21" s="70" customFormat="1" ht="51" customHeight="1" x14ac:dyDescent="1.35">
      <c r="A20" s="100" t="s">
        <v>97</v>
      </c>
      <c r="C20" s="74">
        <v>0</v>
      </c>
      <c r="D20" s="74"/>
      <c r="E20" s="74">
        <v>-222354894</v>
      </c>
      <c r="F20" s="74"/>
      <c r="G20" s="74">
        <v>0</v>
      </c>
      <c r="H20" s="74"/>
      <c r="I20" s="74">
        <v>-222354894</v>
      </c>
      <c r="K20" s="134" t="s">
        <v>175</v>
      </c>
      <c r="M20" s="74">
        <v>0</v>
      </c>
      <c r="N20" s="74"/>
      <c r="O20" s="74">
        <v>0</v>
      </c>
      <c r="P20" s="74"/>
      <c r="Q20" s="74">
        <v>0</v>
      </c>
      <c r="R20" s="74"/>
      <c r="S20" s="74">
        <v>0</v>
      </c>
      <c r="U20" s="70" t="s">
        <v>117</v>
      </c>
    </row>
    <row r="21" spans="1:21" s="70" customFormat="1" ht="51" customHeight="1" x14ac:dyDescent="1.35">
      <c r="A21" s="100" t="s">
        <v>89</v>
      </c>
      <c r="C21" s="74">
        <v>27001119221</v>
      </c>
      <c r="D21" s="74"/>
      <c r="E21" s="74">
        <v>1131485421</v>
      </c>
      <c r="F21" s="74"/>
      <c r="G21" s="74">
        <v>-799250536</v>
      </c>
      <c r="H21" s="74"/>
      <c r="I21" s="74">
        <v>27333354106</v>
      </c>
      <c r="K21" s="134" t="s">
        <v>176</v>
      </c>
      <c r="M21" s="74">
        <v>27001119221</v>
      </c>
      <c r="N21" s="74"/>
      <c r="O21" s="74">
        <v>-25500038192</v>
      </c>
      <c r="P21" s="74"/>
      <c r="Q21" s="74">
        <v>-852057643</v>
      </c>
      <c r="R21" s="74"/>
      <c r="S21" s="74">
        <v>649023386</v>
      </c>
      <c r="U21" s="70" t="s">
        <v>177</v>
      </c>
    </row>
    <row r="22" spans="1:21" s="70" customFormat="1" ht="51" customHeight="1" x14ac:dyDescent="1.35">
      <c r="A22" s="100" t="s">
        <v>92</v>
      </c>
      <c r="C22" s="74">
        <v>0</v>
      </c>
      <c r="D22" s="74"/>
      <c r="E22" s="74">
        <v>-2364844513</v>
      </c>
      <c r="F22" s="74"/>
      <c r="G22" s="74">
        <v>-72328409</v>
      </c>
      <c r="H22" s="74"/>
      <c r="I22" s="74">
        <v>-2437172922</v>
      </c>
      <c r="K22" s="134" t="s">
        <v>178</v>
      </c>
      <c r="M22" s="74">
        <v>0</v>
      </c>
      <c r="N22" s="74"/>
      <c r="O22" s="74">
        <v>2892679376</v>
      </c>
      <c r="P22" s="74"/>
      <c r="Q22" s="74">
        <v>511628465</v>
      </c>
      <c r="R22" s="74"/>
      <c r="S22" s="74">
        <v>3404307841</v>
      </c>
      <c r="U22" s="70" t="s">
        <v>179</v>
      </c>
    </row>
    <row r="23" spans="1:21" s="70" customFormat="1" ht="51" customHeight="1" x14ac:dyDescent="1.35">
      <c r="A23" s="100" t="s">
        <v>109</v>
      </c>
      <c r="C23" s="74">
        <v>0</v>
      </c>
      <c r="D23" s="74"/>
      <c r="E23" s="74">
        <v>664460297</v>
      </c>
      <c r="F23" s="74"/>
      <c r="G23" s="74">
        <v>0</v>
      </c>
      <c r="H23" s="74"/>
      <c r="I23" s="74">
        <v>664460297</v>
      </c>
      <c r="K23" s="134" t="s">
        <v>180</v>
      </c>
      <c r="M23" s="74">
        <v>0</v>
      </c>
      <c r="N23" s="74"/>
      <c r="O23" s="74">
        <v>463388834</v>
      </c>
      <c r="P23" s="74"/>
      <c r="Q23" s="74">
        <v>476241243</v>
      </c>
      <c r="R23" s="74"/>
      <c r="S23" s="74">
        <v>939630077</v>
      </c>
      <c r="U23" s="70" t="s">
        <v>120</v>
      </c>
    </row>
    <row r="24" spans="1:21" s="70" customFormat="1" ht="51" customHeight="1" x14ac:dyDescent="1.35">
      <c r="A24" s="100" t="s">
        <v>91</v>
      </c>
      <c r="C24" s="74">
        <v>0</v>
      </c>
      <c r="D24" s="74"/>
      <c r="E24" s="74">
        <v>-8986212000</v>
      </c>
      <c r="F24" s="74"/>
      <c r="G24" s="74">
        <v>0</v>
      </c>
      <c r="H24" s="74"/>
      <c r="I24" s="74">
        <v>-8986212000</v>
      </c>
      <c r="K24" s="134" t="s">
        <v>181</v>
      </c>
      <c r="M24" s="74">
        <v>0</v>
      </c>
      <c r="N24" s="74"/>
      <c r="O24" s="74">
        <v>-51830977749</v>
      </c>
      <c r="P24" s="74"/>
      <c r="Q24" s="74">
        <v>-244960464</v>
      </c>
      <c r="R24" s="74"/>
      <c r="S24" s="74">
        <v>-52075938213</v>
      </c>
      <c r="U24" s="70" t="s">
        <v>182</v>
      </c>
    </row>
    <row r="25" spans="1:21" s="70" customFormat="1" ht="51" customHeight="1" x14ac:dyDescent="1.35">
      <c r="A25" s="100" t="s">
        <v>95</v>
      </c>
      <c r="C25" s="74">
        <v>0</v>
      </c>
      <c r="D25" s="74"/>
      <c r="E25" s="74">
        <v>8820617779</v>
      </c>
      <c r="F25" s="74"/>
      <c r="G25" s="74">
        <v>0</v>
      </c>
      <c r="H25" s="74"/>
      <c r="I25" s="74">
        <v>8820617779</v>
      </c>
      <c r="K25" s="134" t="s">
        <v>183</v>
      </c>
      <c r="M25" s="74">
        <v>0</v>
      </c>
      <c r="N25" s="74"/>
      <c r="O25" s="74">
        <v>8792419647</v>
      </c>
      <c r="P25" s="74"/>
      <c r="Q25" s="74">
        <v>-2957549426</v>
      </c>
      <c r="R25" s="74"/>
      <c r="S25" s="74">
        <v>5834870221</v>
      </c>
      <c r="U25" s="70" t="s">
        <v>184</v>
      </c>
    </row>
    <row r="26" spans="1:21" s="70" customFormat="1" ht="51" customHeight="1" x14ac:dyDescent="1.35">
      <c r="A26" s="100" t="s">
        <v>103</v>
      </c>
      <c r="C26" s="74">
        <v>0</v>
      </c>
      <c r="D26" s="74"/>
      <c r="E26" s="74">
        <v>-6033715207</v>
      </c>
      <c r="F26" s="74"/>
      <c r="G26" s="74">
        <v>0</v>
      </c>
      <c r="H26" s="74"/>
      <c r="I26" s="74">
        <v>-6033715207</v>
      </c>
      <c r="K26" s="134" t="s">
        <v>185</v>
      </c>
      <c r="M26" s="74">
        <v>420925396</v>
      </c>
      <c r="N26" s="74"/>
      <c r="O26" s="74">
        <v>-27055484493</v>
      </c>
      <c r="P26" s="74"/>
      <c r="Q26" s="74">
        <v>0</v>
      </c>
      <c r="R26" s="74"/>
      <c r="S26" s="74">
        <v>-26634559097</v>
      </c>
      <c r="U26" s="70" t="s">
        <v>186</v>
      </c>
    </row>
    <row r="27" spans="1:21" s="70" customFormat="1" ht="51" customHeight="1" x14ac:dyDescent="1.35">
      <c r="A27" s="100" t="s">
        <v>104</v>
      </c>
      <c r="C27" s="74">
        <v>8575464684</v>
      </c>
      <c r="D27" s="74"/>
      <c r="E27" s="74">
        <v>-2344443434</v>
      </c>
      <c r="F27" s="74"/>
      <c r="G27" s="74">
        <v>0</v>
      </c>
      <c r="H27" s="74"/>
      <c r="I27" s="74">
        <v>6231021250</v>
      </c>
      <c r="K27" s="134" t="s">
        <v>187</v>
      </c>
      <c r="M27" s="74">
        <v>8575464684</v>
      </c>
      <c r="N27" s="74"/>
      <c r="O27" s="74">
        <v>-21932198684</v>
      </c>
      <c r="P27" s="74"/>
      <c r="Q27" s="74">
        <v>0</v>
      </c>
      <c r="R27" s="74"/>
      <c r="S27" s="74">
        <v>-13356734000</v>
      </c>
      <c r="U27" s="70" t="s">
        <v>188</v>
      </c>
    </row>
    <row r="28" spans="1:21" s="70" customFormat="1" ht="51" customHeight="1" x14ac:dyDescent="1.35">
      <c r="A28" s="100" t="s">
        <v>110</v>
      </c>
      <c r="C28" s="74">
        <v>3067761394</v>
      </c>
      <c r="D28" s="74"/>
      <c r="E28" s="74">
        <v>2358556518</v>
      </c>
      <c r="F28" s="74"/>
      <c r="G28" s="74">
        <v>0</v>
      </c>
      <c r="H28" s="74"/>
      <c r="I28" s="74">
        <v>5426317912</v>
      </c>
      <c r="K28" s="134" t="s">
        <v>189</v>
      </c>
      <c r="M28" s="74">
        <v>3067761394</v>
      </c>
      <c r="N28" s="74"/>
      <c r="O28" s="74">
        <v>2210646607</v>
      </c>
      <c r="P28" s="74"/>
      <c r="Q28" s="74">
        <v>0</v>
      </c>
      <c r="R28" s="74"/>
      <c r="S28" s="74">
        <v>5278408001</v>
      </c>
      <c r="U28" s="70" t="s">
        <v>190</v>
      </c>
    </row>
    <row r="29" spans="1:21" s="70" customFormat="1" ht="51" customHeight="1" x14ac:dyDescent="1.35">
      <c r="A29" s="100" t="s">
        <v>94</v>
      </c>
      <c r="C29" s="74">
        <v>1172262774</v>
      </c>
      <c r="D29" s="74"/>
      <c r="E29" s="74">
        <v>4534442594</v>
      </c>
      <c r="F29" s="74"/>
      <c r="G29" s="74">
        <v>0</v>
      </c>
      <c r="H29" s="74"/>
      <c r="I29" s="74">
        <v>5706705368</v>
      </c>
      <c r="K29" s="134" t="s">
        <v>191</v>
      </c>
      <c r="M29" s="74">
        <v>1172262774</v>
      </c>
      <c r="N29" s="74"/>
      <c r="O29" s="74">
        <v>-643563856</v>
      </c>
      <c r="P29" s="74"/>
      <c r="Q29" s="74">
        <v>0</v>
      </c>
      <c r="R29" s="74"/>
      <c r="S29" s="74">
        <v>528698918</v>
      </c>
      <c r="U29" s="70" t="s">
        <v>175</v>
      </c>
    </row>
    <row r="30" spans="1:21" s="70" customFormat="1" ht="51" customHeight="1" x14ac:dyDescent="1.35">
      <c r="A30" s="100" t="s">
        <v>107</v>
      </c>
      <c r="C30" s="74">
        <v>0</v>
      </c>
      <c r="D30" s="74"/>
      <c r="E30" s="74">
        <v>-87146530</v>
      </c>
      <c r="F30" s="74"/>
      <c r="G30" s="74">
        <v>0</v>
      </c>
      <c r="H30" s="74"/>
      <c r="I30" s="74">
        <v>-87146530</v>
      </c>
      <c r="K30" s="134" t="s">
        <v>119</v>
      </c>
      <c r="M30" s="74">
        <v>0</v>
      </c>
      <c r="N30" s="74"/>
      <c r="O30" s="74">
        <v>-7158891259</v>
      </c>
      <c r="P30" s="74"/>
      <c r="Q30" s="74">
        <v>0</v>
      </c>
      <c r="R30" s="74"/>
      <c r="S30" s="74">
        <v>-7158891259</v>
      </c>
      <c r="U30" s="70" t="s">
        <v>192</v>
      </c>
    </row>
    <row r="31" spans="1:21" s="70" customFormat="1" ht="51" customHeight="1" x14ac:dyDescent="1.35">
      <c r="A31" s="100" t="s">
        <v>86</v>
      </c>
      <c r="C31" s="74">
        <v>0</v>
      </c>
      <c r="D31" s="74"/>
      <c r="E31" s="74">
        <v>-2410773215</v>
      </c>
      <c r="F31" s="74"/>
      <c r="G31" s="74">
        <v>0</v>
      </c>
      <c r="H31" s="74"/>
      <c r="I31" s="74">
        <v>-2410773215</v>
      </c>
      <c r="K31" s="134" t="s">
        <v>193</v>
      </c>
      <c r="M31" s="74">
        <v>0</v>
      </c>
      <c r="N31" s="74"/>
      <c r="O31" s="74">
        <v>-18554145215</v>
      </c>
      <c r="P31" s="74"/>
      <c r="Q31" s="74">
        <v>0</v>
      </c>
      <c r="R31" s="74"/>
      <c r="S31" s="74">
        <v>-18554145215</v>
      </c>
      <c r="U31" s="70" t="s">
        <v>194</v>
      </c>
    </row>
    <row r="32" spans="1:21" s="70" customFormat="1" ht="51" customHeight="1" x14ac:dyDescent="1.35">
      <c r="A32" s="100" t="s">
        <v>116</v>
      </c>
      <c r="C32" s="74">
        <v>0</v>
      </c>
      <c r="D32" s="74"/>
      <c r="E32" s="74">
        <v>2145836195</v>
      </c>
      <c r="F32" s="74"/>
      <c r="G32" s="74">
        <v>0</v>
      </c>
      <c r="H32" s="74"/>
      <c r="I32" s="74">
        <v>2145836195</v>
      </c>
      <c r="K32" s="134" t="s">
        <v>195</v>
      </c>
      <c r="M32" s="74">
        <v>0</v>
      </c>
      <c r="N32" s="74"/>
      <c r="O32" s="74">
        <v>-397725046</v>
      </c>
      <c r="P32" s="74"/>
      <c r="Q32" s="74">
        <v>0</v>
      </c>
      <c r="R32" s="74"/>
      <c r="S32" s="74">
        <v>-397725046</v>
      </c>
      <c r="U32" s="70" t="s">
        <v>196</v>
      </c>
    </row>
    <row r="33" spans="1:23" s="70" customFormat="1" ht="51" customHeight="1" x14ac:dyDescent="1.35">
      <c r="A33" s="100" t="s">
        <v>87</v>
      </c>
      <c r="C33" s="74">
        <v>0</v>
      </c>
      <c r="D33" s="74"/>
      <c r="E33" s="74">
        <v>11332170000</v>
      </c>
      <c r="F33" s="74"/>
      <c r="G33" s="74">
        <v>0</v>
      </c>
      <c r="H33" s="74"/>
      <c r="I33" s="74">
        <v>11332170000</v>
      </c>
      <c r="K33" s="134" t="s">
        <v>197</v>
      </c>
      <c r="M33" s="74">
        <v>0</v>
      </c>
      <c r="N33" s="74"/>
      <c r="O33" s="74">
        <v>-11450763855</v>
      </c>
      <c r="P33" s="74"/>
      <c r="Q33" s="74">
        <v>0</v>
      </c>
      <c r="R33" s="74"/>
      <c r="S33" s="74">
        <v>-11450763855</v>
      </c>
      <c r="U33" s="70" t="s">
        <v>198</v>
      </c>
    </row>
    <row r="34" spans="1:23" s="74" customFormat="1" ht="51" customHeight="1" thickBot="1" x14ac:dyDescent="1.4">
      <c r="C34" s="77">
        <f>SUM(C10:C33)</f>
        <v>44028905370</v>
      </c>
      <c r="E34" s="77">
        <f>SUM(E10:E33)</f>
        <v>38962734828</v>
      </c>
      <c r="G34" s="77">
        <f>SUM(G10:G33)</f>
        <v>-18551262955</v>
      </c>
      <c r="I34" s="77">
        <f>SUM(I10:I33)</f>
        <v>64440377243</v>
      </c>
      <c r="J34" s="70"/>
      <c r="K34" s="78">
        <f>SUM(K10:K33)</f>
        <v>0</v>
      </c>
      <c r="L34" s="70"/>
      <c r="M34" s="77">
        <f>SUM(M10:M33)</f>
        <v>44449830766</v>
      </c>
      <c r="O34" s="77">
        <f>SUM(O10:O33)</f>
        <v>-191612914533</v>
      </c>
      <c r="Q34" s="77">
        <f>SUM(Q10:Q33)</f>
        <v>-24127198801</v>
      </c>
      <c r="S34" s="77">
        <f>SUM(S10:S33)</f>
        <v>-171290282568</v>
      </c>
      <c r="T34" s="70"/>
      <c r="U34" s="78">
        <f>SUM(U10:U33)</f>
        <v>0</v>
      </c>
      <c r="V34" s="70"/>
      <c r="W34" s="70"/>
    </row>
    <row r="35" spans="1:23" ht="40.200000000000003" thickTop="1" x14ac:dyDescent="1.1499999999999999">
      <c r="D35" s="70"/>
      <c r="F35" s="70"/>
      <c r="H35" s="70"/>
      <c r="J35" s="70"/>
      <c r="L35" s="70"/>
      <c r="N35" s="70"/>
      <c r="P35" s="70"/>
      <c r="R35" s="70"/>
      <c r="T35" s="70"/>
      <c r="V35" s="70"/>
      <c r="W35" s="70"/>
    </row>
    <row r="36" spans="1:23" ht="39.6" x14ac:dyDescent="1.1499999999999999">
      <c r="D36" s="70"/>
      <c r="P36" s="70"/>
      <c r="R36" s="70"/>
      <c r="T36" s="70"/>
    </row>
    <row r="37" spans="1:23" ht="39.6" x14ac:dyDescent="1.1499999999999999">
      <c r="T37" s="70"/>
    </row>
    <row r="43" spans="1:23" x14ac:dyDescent="0.8">
      <c r="C43" s="16"/>
      <c r="D43" s="16"/>
      <c r="E43" s="16"/>
      <c r="F43" s="16"/>
      <c r="G43" s="16"/>
      <c r="H43" s="16"/>
      <c r="I43" s="16"/>
      <c r="J43" s="16"/>
      <c r="K43" s="20"/>
      <c r="L43" s="16"/>
      <c r="M43" s="16"/>
      <c r="N43" s="16"/>
      <c r="O43" s="16"/>
      <c r="P43" s="16"/>
      <c r="Q43" s="16"/>
      <c r="R43" s="16"/>
      <c r="S43" s="16"/>
      <c r="T43" s="16"/>
    </row>
    <row r="54" spans="3:21" x14ac:dyDescent="0.8">
      <c r="C54" s="16"/>
      <c r="D54" s="16"/>
      <c r="E54" s="16"/>
      <c r="F54" s="16"/>
      <c r="G54" s="16"/>
      <c r="H54" s="16"/>
      <c r="I54" s="16"/>
      <c r="J54" s="16"/>
      <c r="K54" s="20"/>
      <c r="L54" s="16"/>
      <c r="M54" s="16"/>
      <c r="N54" s="16"/>
      <c r="O54" s="16"/>
      <c r="P54" s="16"/>
      <c r="Q54" s="16"/>
      <c r="R54" s="16"/>
      <c r="S54" s="16"/>
      <c r="T54" s="16"/>
      <c r="U54" s="20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Fariba Abdoli</cp:lastModifiedBy>
  <cp:lastPrinted>2020-08-24T03:12:25Z</cp:lastPrinted>
  <dcterms:created xsi:type="dcterms:W3CDTF">2019-07-05T09:08:54Z</dcterms:created>
  <dcterms:modified xsi:type="dcterms:W3CDTF">2021-06-30T14:04:58Z</dcterms:modified>
</cp:coreProperties>
</file>