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0.6\Back Office\Fund\fund\آهنگ سهام\گزارش ماهانه\سال 1400\تیر\"/>
    </mc:Choice>
  </mc:AlternateContent>
  <bookViews>
    <workbookView xWindow="0" yWindow="0" windowWidth="10935" windowHeight="4290" tabRatio="920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10" r:id="rId7"/>
    <sheet name="درآمد ناشی از تغییر قیمت اوراق " sheetId="9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Print_Area" localSheetId="3">'جمع درآمدها'!$A$1:$I$13</definedName>
    <definedName name="_xlnm.Print_Area" localSheetId="5">'درآمد سود سهام '!$A$1:$S$23</definedName>
    <definedName name="_xlnm.Print_Area" localSheetId="7">'درآمد ناشی از تغییر قیمت اوراق '!$A$1:$Q$34</definedName>
    <definedName name="_xlnm.Print_Area" localSheetId="6">'درآمد ناشی از فروش '!$A$1:$R$30</definedName>
    <definedName name="_xlnm.Print_Area" localSheetId="0">روکش!$A$1:$M$36</definedName>
    <definedName name="_xlnm.Print_Area" localSheetId="11">'سایر درآمدها '!$A$1:$E$14</definedName>
    <definedName name="_xlnm.Print_Area" localSheetId="2">'سپرده '!$A$1:$T$11</definedName>
    <definedName name="_xlnm.Print_Area" localSheetId="9">'سرمایه‌گذاری در اوراق بهادار '!$A$1:$Q$13</definedName>
    <definedName name="_xlnm.Print_Area" localSheetId="8">'سرمایه‌گذاری در سهام '!$A$1:$U$39</definedName>
    <definedName name="_xlnm.Print_Area" localSheetId="1">سهام!$A$1:$Z$41</definedName>
    <definedName name="_xlnm.Print_Titles" localSheetId="6">'درآمد ناشی از فروش '!$7:$8</definedName>
    <definedName name="_xlnm.Print_Titles" localSheetId="8">'سرمایه‌گذاری در سهام '!$8:$9</definedName>
  </definedNames>
  <calcPr calcId="162913"/>
</workbook>
</file>

<file path=xl/calcChain.xml><?xml version="1.0" encoding="utf-8"?>
<calcChain xmlns="http://schemas.openxmlformats.org/spreadsheetml/2006/main">
  <c r="Y37" i="1" l="1"/>
  <c r="W37" i="1"/>
  <c r="U37" i="1"/>
  <c r="O37" i="1"/>
  <c r="K37" i="1"/>
  <c r="G37" i="1"/>
  <c r="E37" i="1"/>
  <c r="S11" i="6"/>
  <c r="Q11" i="6"/>
  <c r="O11" i="6"/>
  <c r="M11" i="6"/>
  <c r="K11" i="6"/>
  <c r="I13" i="15"/>
  <c r="G13" i="15"/>
  <c r="E13" i="15"/>
  <c r="S11" i="7"/>
  <c r="O11" i="7"/>
  <c r="M11" i="7"/>
  <c r="I11" i="7"/>
  <c r="S22" i="8"/>
  <c r="Q22" i="8"/>
  <c r="O22" i="8"/>
  <c r="M22" i="8"/>
  <c r="K22" i="8"/>
  <c r="I22" i="8"/>
  <c r="Q30" i="10"/>
  <c r="O30" i="10"/>
  <c r="M30" i="10"/>
  <c r="I30" i="10"/>
  <c r="G30" i="10"/>
  <c r="E30" i="10"/>
  <c r="Q33" i="9"/>
  <c r="O33" i="9"/>
  <c r="M33" i="9"/>
  <c r="I33" i="9"/>
  <c r="G33" i="9"/>
  <c r="E33" i="9"/>
  <c r="C39" i="11"/>
  <c r="E39" i="11"/>
  <c r="I39" i="11"/>
  <c r="K39" i="11"/>
  <c r="M39" i="11"/>
  <c r="O39" i="11"/>
  <c r="Q39" i="11"/>
  <c r="S39" i="11"/>
  <c r="U39" i="11"/>
  <c r="I13" i="13"/>
  <c r="E13" i="13"/>
  <c r="E13" i="14"/>
  <c r="C13" i="14"/>
  <c r="C11" i="18"/>
  <c r="P33" i="9" l="1"/>
  <c r="N33" i="9"/>
  <c r="L33" i="9"/>
  <c r="J33" i="9"/>
  <c r="H33" i="9"/>
  <c r="R22" i="8"/>
  <c r="P22" i="8"/>
  <c r="N22" i="8"/>
  <c r="L22" i="8"/>
  <c r="J22" i="8"/>
  <c r="K13" i="13"/>
  <c r="G13" i="13"/>
  <c r="G39" i="11"/>
  <c r="Q11" i="7"/>
  <c r="K11" i="7"/>
  <c r="E12" i="15" l="1"/>
  <c r="I12" i="15" s="1"/>
  <c r="E9" i="15" l="1"/>
  <c r="I9" i="15" l="1"/>
  <c r="E11" i="15"/>
  <c r="I11" i="15" s="1"/>
  <c r="I7" i="8" l="1"/>
  <c r="O7" i="8"/>
  <c r="A4" i="15" l="1"/>
  <c r="Q6" i="6"/>
  <c r="K6" i="6"/>
  <c r="E4" i="6"/>
  <c r="A3" i="18"/>
  <c r="A3" i="13" s="1"/>
  <c r="C4" i="18"/>
  <c r="E11" i="18" l="1"/>
  <c r="G11" i="18"/>
  <c r="H11" i="18"/>
  <c r="J11" i="18"/>
  <c r="K11" i="18"/>
  <c r="L11" i="18"/>
  <c r="M11" i="18"/>
  <c r="N11" i="18"/>
  <c r="O11" i="18"/>
  <c r="P11" i="18"/>
  <c r="Q11" i="18"/>
  <c r="E10" i="15" s="1"/>
  <c r="R11" i="18"/>
  <c r="I11" i="18"/>
  <c r="I10" i="15" l="1"/>
  <c r="F11" i="18"/>
  <c r="G12" i="15" l="1"/>
  <c r="G11" i="15"/>
  <c r="G10" i="15"/>
  <c r="G9" i="15"/>
  <c r="A4" i="7"/>
  <c r="A4" i="8" l="1"/>
  <c r="A4" i="10" s="1"/>
  <c r="A4" i="9" s="1"/>
  <c r="A4" i="11" s="1"/>
  <c r="A4" i="18" s="1"/>
  <c r="A4" i="13" s="1"/>
  <c r="A4" i="14" s="1"/>
  <c r="Z40" i="1" l="1"/>
  <c r="F13" i="15"/>
  <c r="H13" i="15"/>
  <c r="F13" i="13" l="1"/>
  <c r="H13" i="13"/>
  <c r="J13" i="13"/>
  <c r="L13" i="13"/>
</calcChain>
</file>

<file path=xl/sharedStrings.xml><?xml version="1.0" encoding="utf-8"?>
<sst xmlns="http://schemas.openxmlformats.org/spreadsheetml/2006/main" count="490" uniqueCount="146">
  <si>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</si>
  <si>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</si>
  <si>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</si>
  <si>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</si>
  <si>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</si>
  <si>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</si>
  <si>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</si>
  <si>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</si>
  <si>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</si>
  <si>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</si>
  <si>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</si>
  <si>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</si>
  <si>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</si>
  <si>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</si>
  <si>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</si>
  <si>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</si>
  <si>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</si>
  <si>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</si>
  <si>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</si>
  <si>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</si>
  <si>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</si>
  <si>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</si>
  <si>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</si>
  <si>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</si>
  <si>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</si>
  <si>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</si>
  <si>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</si>
  <si>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</si>
  <si>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</si>
  <si>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</si>
  <si>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</si>
  <si>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</si>
  <si>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</si>
  <si>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</si>
  <si>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</si>
  <si>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</si>
  <si>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</si>
  <si>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</si>
  <si>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</si>
  <si>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</si>
  <si>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</si>
  <si>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</si>
  <si>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</si>
  <si>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</si>
  <si>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</si>
  <si>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</si>
  <si>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</si>
  <si>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</si>
  <si>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</si>
  <si>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</si>
  <si>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</si>
  <si>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</si>
  <si>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</si>
  <si>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</si>
  <si>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</si>
  <si>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</si>
  <si>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</si>
  <si>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</si>
  <si>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</si>
  <si>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</si>
  <si>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</si>
  <si>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</si>
  <si>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</si>
  <si>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</si>
  <si>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</si>
  <si>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</si>
  <si>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</si>
  <si>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</si>
  <si>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</si>
  <si>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</si>
  <si>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</si>
  <si>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</si>
  <si>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</si>
  <si>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</si>
  <si>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</si>
  <si>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</si>
  <si>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</si>
  <si>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</si>
  <si>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</si>
  <si>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</si>
  <si>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</si>
  <si>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</si>
  <si>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</si>
  <si>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</si>
  <si>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</si>
  <si>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</si>
  <si>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تراکتورسازی‌ایران‌</t>
  </si>
  <si>
    <t>سرمایه گذاری دارویی تامین</t>
  </si>
  <si>
    <t>سرمایه‌گذاری‌غدیر(هلدینگ‌</t>
  </si>
  <si>
    <t>سیمان خوزستان</t>
  </si>
  <si>
    <t>فولاد مبارکه اصفهان</t>
  </si>
  <si>
    <t>گروه مپنا (سهامی عام)</t>
  </si>
  <si>
    <t>م .صنایع و معادن احیاء سپاهان</t>
  </si>
  <si>
    <t>بانک ملت</t>
  </si>
  <si>
    <t>پخش البرز</t>
  </si>
  <si>
    <t>معدنی و صنعتی گل گهر</t>
  </si>
  <si>
    <t>صورت وضعیت پرتفوی</t>
  </si>
  <si>
    <t>ح . معدنی و صنعتی گل گهر</t>
  </si>
  <si>
    <t>100560915111178729</t>
  </si>
  <si>
    <t>‫4-2</t>
  </si>
  <si>
    <t xml:space="preserve">گزارش وضعیت پرتفوی ماهانه </t>
  </si>
  <si>
    <t>برای ماه منتهی به 1399/04/31</t>
  </si>
  <si>
    <t>تولیدات پتروشیمی قائد بصیر</t>
  </si>
  <si>
    <t>فرآورده‌های‌نسوزآذر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</si>
  <si>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</si>
  <si>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</si>
  <si>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</si>
  <si>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</si>
  <si>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</si>
  <si>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سرمایه گذاری تامین اجتماعی</t>
  </si>
  <si>
    <t>نفت‌ پارس‌</t>
  </si>
  <si>
    <t>معین برای سایر درآمدهای تنزیل سود بانک</t>
  </si>
  <si>
    <t>تعدیل کارمزد کارگزار</t>
  </si>
  <si>
    <t>گروه‌بهمن‌</t>
  </si>
  <si>
    <t>1400/02/26</t>
  </si>
  <si>
    <t>1400/03/31</t>
  </si>
  <si>
    <t>گ.مدیریت ارزش سرمایه ص ب کشوری</t>
  </si>
  <si>
    <t>ح. پخش البرز</t>
  </si>
  <si>
    <t>لیزینگ کارآفرین</t>
  </si>
  <si>
    <t>صنعت غذایی کورش</t>
  </si>
  <si>
    <t>1400/03/29</t>
  </si>
  <si>
    <t>1400/03/30</t>
  </si>
  <si>
    <t>1400/03/18</t>
  </si>
  <si>
    <t>1400/03/05</t>
  </si>
  <si>
    <t>1400/03/03</t>
  </si>
  <si>
    <t xml:space="preserve"> منتهی به 31 تیر ماه 1400</t>
  </si>
  <si>
    <t>1400/04/31</t>
  </si>
  <si>
    <t>برای ماه منتهی به 1400/04/31</t>
  </si>
  <si>
    <t xml:space="preserve">از ابتدای سال مالی تا پایان تیر ماه </t>
  </si>
  <si>
    <t>طی تیر ماه</t>
  </si>
  <si>
    <t>از ابتدای سال مالی تا پایان تیر ماه</t>
  </si>
  <si>
    <t>از ابتدای سال مالی تا پایان تیر  ماه</t>
  </si>
  <si>
    <t>توسعه معدنی و صنعتی صبانور</t>
  </si>
  <si>
    <t>سپید ماکیان</t>
  </si>
  <si>
    <t>گسترش نفت و گاز پارسیان</t>
  </si>
  <si>
    <t>ح . سرمایه گذاری دارویی تامین</t>
  </si>
  <si>
    <t>محصولات کاغذی لطیف</t>
  </si>
  <si>
    <t>بانک اقتصاد نوین توحید</t>
  </si>
  <si>
    <t>12485067333911</t>
  </si>
  <si>
    <t>1400/04/19</t>
  </si>
  <si>
    <t>1400/04/29</t>
  </si>
  <si>
    <t>1400/04/12</t>
  </si>
  <si>
    <t>1400/04/02</t>
  </si>
  <si>
    <t>1400/04/24</t>
  </si>
  <si>
    <t>1400/04/27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</si>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</sst>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.000%"/>
    <numFmt numFmtId="169" formatCode="0_);[Red]\(0\)"/>
  </numFmts>
  <fonts count="35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136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166" fontId="8" fillId="0" borderId="2" xfId="0" applyNumberFormat="1" applyFont="1" applyBorder="1"/>
    <xf numFmtId="0" fontId="9" fillId="0" borderId="0" xfId="0" applyFont="1"/>
    <xf numFmtId="0" fontId="8" fillId="0" borderId="0" xfId="0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3" fontId="8" fillId="0" borderId="0" xfId="0" applyNumberFormat="1" applyFont="1"/>
    <xf numFmtId="3" fontId="8" fillId="0" borderId="0" xfId="0" applyNumberFormat="1" applyFont="1" applyBorder="1"/>
    <xf numFmtId="165" fontId="8" fillId="0" borderId="0" xfId="0" applyNumberFormat="1" applyFont="1"/>
    <xf numFmtId="165" fontId="8" fillId="0" borderId="0" xfId="0" applyNumberFormat="1" applyFont="1" applyBorder="1"/>
    <xf numFmtId="3" fontId="7" fillId="0" borderId="0" xfId="0" applyNumberFormat="1" applyFont="1" applyBorder="1"/>
    <xf numFmtId="166" fontId="7" fillId="0" borderId="0" xfId="0" applyNumberFormat="1" applyFont="1" applyBorder="1"/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165" fontId="9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3" fontId="13" fillId="0" borderId="2" xfId="0" applyNumberFormat="1" applyFont="1" applyBorder="1"/>
    <xf numFmtId="0" fontId="3" fillId="0" borderId="3" xfId="0" applyFont="1" applyBorder="1" applyAlignment="1">
      <alignment horizontal="center" vertical="center"/>
    </xf>
    <xf numFmtId="165" fontId="8" fillId="0" borderId="2" xfId="0" applyNumberFormat="1" applyFont="1" applyBorder="1"/>
    <xf numFmtId="0" fontId="8" fillId="0" borderId="0" xfId="3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4" fillId="0" borderId="0" xfId="0" applyFont="1" applyAlignment="1">
      <alignment horizontal="right" vertical="center" readingOrder="2"/>
    </xf>
    <xf numFmtId="0" fontId="16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169" fontId="8" fillId="0" borderId="0" xfId="0" applyNumberFormat="1" applyFont="1"/>
    <xf numFmtId="169" fontId="4" fillId="0" borderId="0" xfId="0" applyNumberFormat="1" applyFont="1"/>
    <xf numFmtId="169" fontId="8" fillId="0" borderId="0" xfId="3" applyNumberFormat="1" applyFont="1"/>
    <xf numFmtId="169" fontId="8" fillId="0" borderId="0" xfId="0" applyNumberFormat="1" applyFont="1" applyBorder="1"/>
    <xf numFmtId="169" fontId="11" fillId="0" borderId="0" xfId="0" applyNumberFormat="1" applyFont="1"/>
    <xf numFmtId="0" fontId="16" fillId="0" borderId="0" xfId="0" applyFont="1" applyAlignment="1">
      <alignment horizontal="right" vertical="center" readingOrder="2"/>
    </xf>
    <xf numFmtId="165" fontId="11" fillId="0" borderId="2" xfId="0" applyNumberFormat="1" applyFont="1" applyBorder="1"/>
    <xf numFmtId="167" fontId="3" fillId="0" borderId="2" xfId="2" applyNumberFormat="1" applyFont="1" applyBorder="1" applyAlignment="1">
      <alignment horizontal="center" vertical="center"/>
    </xf>
    <xf numFmtId="167" fontId="9" fillId="0" borderId="0" xfId="2" applyNumberFormat="1" applyFont="1"/>
    <xf numFmtId="167" fontId="10" fillId="0" borderId="0" xfId="2" applyNumberFormat="1" applyFont="1" applyAlignment="1">
      <alignment horizontal="center" vertical="center"/>
    </xf>
    <xf numFmtId="167" fontId="8" fillId="0" borderId="0" xfId="2" applyNumberFormat="1" applyFont="1" applyBorder="1"/>
    <xf numFmtId="167" fontId="7" fillId="0" borderId="0" xfId="2" applyNumberFormat="1" applyFont="1" applyBorder="1"/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24" fillId="0" borderId="0" xfId="0" applyFont="1"/>
    <xf numFmtId="0" fontId="23" fillId="0" borderId="0" xfId="0" applyFont="1" applyAlignment="1">
      <alignment horizontal="center"/>
    </xf>
    <xf numFmtId="0" fontId="25" fillId="0" borderId="0" xfId="0" applyFont="1" applyFill="1"/>
    <xf numFmtId="0" fontId="24" fillId="0" borderId="0" xfId="0" applyFont="1" applyBorder="1"/>
    <xf numFmtId="166" fontId="24" fillId="0" borderId="0" xfId="0" applyNumberFormat="1" applyFont="1"/>
    <xf numFmtId="166" fontId="24" fillId="0" borderId="2" xfId="0" applyNumberFormat="1" applyFont="1" applyBorder="1"/>
    <xf numFmtId="3" fontId="24" fillId="0" borderId="0" xfId="0" applyNumberFormat="1" applyFont="1"/>
    <xf numFmtId="0" fontId="29" fillId="0" borderId="0" xfId="0" applyFont="1"/>
    <xf numFmtId="0" fontId="24" fillId="0" borderId="0" xfId="0" applyFont="1" applyAlignment="1">
      <alignment wrapText="1"/>
    </xf>
    <xf numFmtId="0" fontId="26" fillId="0" borderId="1" xfId="0" applyFont="1" applyBorder="1" applyAlignment="1">
      <alignment horizontal="center" vertical="center" wrapText="1"/>
    </xf>
    <xf numFmtId="167" fontId="26" fillId="0" borderId="1" xfId="2" applyNumberFormat="1" applyFont="1" applyBorder="1" applyAlignment="1">
      <alignment horizontal="center" vertical="center" wrapText="1"/>
    </xf>
    <xf numFmtId="165" fontId="29" fillId="0" borderId="0" xfId="0" applyNumberFormat="1" applyFont="1"/>
    <xf numFmtId="165" fontId="29" fillId="0" borderId="0" xfId="0" applyNumberFormat="1" applyFont="1" applyAlignment="1">
      <alignment wrapText="1"/>
    </xf>
    <xf numFmtId="165" fontId="28" fillId="0" borderId="1" xfId="0" applyNumberFormat="1" applyFont="1" applyBorder="1" applyAlignment="1">
      <alignment horizontal="center" vertical="center" wrapText="1"/>
    </xf>
    <xf numFmtId="165" fontId="30" fillId="0" borderId="2" xfId="0" applyNumberFormat="1" applyFont="1" applyBorder="1"/>
    <xf numFmtId="9" fontId="30" fillId="0" borderId="2" xfId="1" applyFont="1" applyBorder="1"/>
    <xf numFmtId="165" fontId="32" fillId="0" borderId="0" xfId="0" applyNumberFormat="1" applyFont="1"/>
    <xf numFmtId="165" fontId="29" fillId="0" borderId="0" xfId="0" applyNumberFormat="1" applyFont="1" applyAlignment="1">
      <alignment horizontal="center"/>
    </xf>
    <xf numFmtId="0" fontId="34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11" fillId="0" borderId="0" xfId="0" applyNumberFormat="1" applyFont="1"/>
    <xf numFmtId="165" fontId="8" fillId="0" borderId="2" xfId="0" applyNumberFormat="1" applyFont="1" applyBorder="1" applyAlignment="1">
      <alignment horizontal="center" vertical="center"/>
    </xf>
    <xf numFmtId="10" fontId="8" fillId="0" borderId="2" xfId="1" applyNumberFormat="1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9" fontId="24" fillId="0" borderId="0" xfId="1" applyFont="1" applyAlignment="1">
      <alignment horizontal="center"/>
    </xf>
    <xf numFmtId="9" fontId="8" fillId="0" borderId="2" xfId="1" applyFont="1" applyBorder="1" applyAlignment="1">
      <alignment horizontal="center" vertical="center"/>
    </xf>
    <xf numFmtId="10" fontId="24" fillId="0" borderId="0" xfId="0" applyNumberFormat="1" applyFont="1" applyAlignment="1">
      <alignment horizontal="center"/>
    </xf>
    <xf numFmtId="10" fontId="25" fillId="0" borderId="0" xfId="0" applyNumberFormat="1" applyFont="1" applyAlignment="1">
      <alignment horizontal="center"/>
    </xf>
    <xf numFmtId="0" fontId="23" fillId="0" borderId="0" xfId="0" applyFont="1"/>
    <xf numFmtId="168" fontId="13" fillId="0" borderId="2" xfId="1" applyNumberFormat="1" applyFont="1" applyBorder="1" applyAlignment="1">
      <alignment horizontal="right"/>
    </xf>
    <xf numFmtId="0" fontId="30" fillId="0" borderId="0" xfId="0" applyFont="1"/>
    <xf numFmtId="165" fontId="24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/>
    <xf numFmtId="165" fontId="24" fillId="0" borderId="0" xfId="0" applyNumberFormat="1" applyFont="1"/>
    <xf numFmtId="165" fontId="13" fillId="0" borderId="2" xfId="0" applyNumberFormat="1" applyFont="1" applyBorder="1"/>
    <xf numFmtId="165" fontId="6" fillId="0" borderId="2" xfId="0" applyNumberFormat="1" applyFont="1" applyBorder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 readingOrder="2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165" fontId="28" fillId="0" borderId="0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0" fontId="33" fillId="0" borderId="0" xfId="0" applyFont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4" fillId="0" borderId="0" xfId="0" applyNumberFormat="1" applyFont="1"/>
    <xf numFmtId="9" fontId="24" fillId="0" borderId="2" xfId="1" applyNumberFormat="1" applyFont="1" applyBorder="1" applyAlignment="1">
      <alignment horizontal="right"/>
    </xf>
    <xf numFmtId="10" fontId="11" fillId="0" borderId="0" xfId="0" applyNumberFormat="1" applyFont="1"/>
    <xf numFmtId="10" fontId="24" fillId="0" borderId="0" xfId="0" applyNumberFormat="1" applyFont="1" applyProtection="1"/>
    <xf numFmtId="3" fontId="29" fillId="0" borderId="0" xfId="0" applyNumberFormat="1" applyFont="1"/>
    <xf numFmtId="10" fontId="29" fillId="0" borderId="0" xfId="0" applyNumberFormat="1" applyFont="1"/>
  </cellXfs>
  <cellStyles count="4">
    <cellStyle name="Comma" xfId="2" builtinId="3"/>
    <cellStyle name="Normal" xfId="0" builtinId="0"/>
    <cellStyle name="Normal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83821</xdr:colOff>
      <xdr:row>8</xdr:row>
      <xdr:rowOff>106589</xdr:rowOff>
    </xdr:from>
    <xdr:to>
      <xdr:col>9</xdr:col>
      <xdr:colOff>431800</xdr:colOff>
      <xdr:row>20</xdr:row>
      <xdr:rowOff>21317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86950" y="1630589"/>
          <a:ext cx="4570729" cy="2200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view="pageBreakPreview" topLeftCell="A14" zoomScaleNormal="100" zoomScaleSheetLayoutView="100" workbookViewId="0">
      <selection activeCell="F31" sqref="F31"/>
    </sheetView>
  </sheetViews>
  <sheetFormatPr defaultRowHeight="15"/>
  <sheetData>
    <row r="1" spans="11:12">
      <c r="K1" s="61"/>
      <c r="L1" s="61"/>
    </row>
    <row r="2" spans="11:12">
      <c r="K2" s="61"/>
      <c r="L2" s="61"/>
    </row>
    <row r="3" spans="11:12">
      <c r="K3" s="61"/>
      <c r="L3" s="61"/>
    </row>
    <row r="4" spans="11:12">
      <c r="K4" s="61"/>
      <c r="L4" s="61"/>
    </row>
    <row r="5" spans="11:12">
      <c r="K5" s="61"/>
      <c r="L5" s="61"/>
    </row>
    <row r="6" spans="11:12">
      <c r="K6" s="61"/>
      <c r="L6" s="61"/>
    </row>
    <row r="7" spans="11:12">
      <c r="K7" s="61"/>
      <c r="L7" s="61"/>
    </row>
    <row r="8" spans="11:12">
      <c r="K8" s="61"/>
      <c r="L8" s="61"/>
    </row>
    <row r="9" spans="11:12">
      <c r="K9" s="61"/>
      <c r="L9" s="61"/>
    </row>
    <row r="10" spans="11:12">
      <c r="K10" s="61"/>
      <c r="L10" s="61"/>
    </row>
    <row r="11" spans="11:12">
      <c r="K11" s="61"/>
      <c r="L11" s="61"/>
    </row>
    <row r="12" spans="11:12">
      <c r="K12" s="61"/>
      <c r="L12" s="61"/>
    </row>
    <row r="13" spans="11:12">
      <c r="K13" s="61"/>
      <c r="L13" s="61"/>
    </row>
    <row r="14" spans="11:12">
      <c r="K14" s="61"/>
      <c r="L14" s="61"/>
    </row>
    <row r="15" spans="11:12">
      <c r="K15" s="61"/>
      <c r="L15" s="61"/>
    </row>
    <row r="16" spans="11:12">
      <c r="K16" s="61"/>
      <c r="L16" s="61"/>
    </row>
    <row r="17" spans="1:13">
      <c r="K17" s="61"/>
      <c r="L17" s="61"/>
    </row>
    <row r="18" spans="1:13">
      <c r="K18" s="61"/>
      <c r="L18" s="61"/>
    </row>
    <row r="19" spans="1:13" ht="15" customHeight="1"/>
    <row r="20" spans="1:13" ht="15" customHeight="1"/>
    <row r="21" spans="1:13" ht="15" customHeight="1"/>
    <row r="22" spans="1:13">
      <c r="K22" s="61"/>
      <c r="L22" s="61"/>
    </row>
    <row r="23" spans="1:13" ht="15" customHeight="1">
      <c r="A23" s="101" t="s">
        <v>100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</row>
    <row r="24" spans="1:13" ht="15" customHeight="1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</row>
    <row r="25" spans="1:13" ht="15" customHeight="1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</row>
    <row r="26" spans="1:13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</row>
    <row r="27" spans="1:13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</row>
    <row r="28" spans="1:13">
      <c r="A28" s="102" t="s">
        <v>125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</row>
    <row r="29" spans="1:13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</row>
    <row r="30" spans="1:13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42"/>
  <sheetViews>
    <sheetView rightToLeft="1" view="pageBreakPreview" zoomScale="60" zoomScaleNormal="100" workbookViewId="0">
      <selection activeCell="C12" sqref="C12"/>
    </sheetView>
  </sheetViews>
  <sheetFormatPr defaultColWidth="9.140625" defaultRowHeight="27.75"/>
  <cols>
    <col min="1" max="1" width="42" style="30" bestFit="1" customWidth="1"/>
    <col min="2" max="2" width="1" style="30" customWidth="1"/>
    <col min="3" max="3" width="11.28515625" style="30" bestFit="1" customWidth="1"/>
    <col min="4" max="4" width="1" style="30" customWidth="1"/>
    <col min="5" max="5" width="24" style="30" bestFit="1" customWidth="1"/>
    <col min="6" max="6" width="1" style="30" customWidth="1"/>
    <col min="7" max="7" width="19" style="30" bestFit="1" customWidth="1"/>
    <col min="8" max="8" width="1" style="30" customWidth="1"/>
    <col min="9" max="9" width="20.140625" style="30" bestFit="1" customWidth="1"/>
    <col min="10" max="10" width="1" style="30" customWidth="1"/>
    <col min="11" max="11" width="13.28515625" style="30" customWidth="1"/>
    <col min="12" max="12" width="1" style="30" customWidth="1"/>
    <col min="13" max="13" width="24" style="30" bestFit="1" customWidth="1"/>
    <col min="14" max="14" width="1" style="30" customWidth="1"/>
    <col min="15" max="15" width="20.5703125" style="30" bestFit="1" customWidth="1"/>
    <col min="16" max="16" width="1" style="30" customWidth="1"/>
    <col min="17" max="17" width="20.5703125" style="30" bestFit="1" customWidth="1"/>
    <col min="18" max="18" width="1" style="30" customWidth="1"/>
    <col min="19" max="19" width="9.140625" style="30" customWidth="1"/>
    <col min="20" max="16384" width="9.140625" style="30"/>
  </cols>
  <sheetData>
    <row r="2" spans="1:18" ht="30">
      <c r="A2" s="125" t="s">
        <v>67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8" ht="30">
      <c r="A3" s="125" t="str">
        <f>'سرمایه‌گذاری در سهام '!A3:U3</f>
        <v>صورت وضعیت درآمدها</v>
      </c>
      <c r="B3" s="125"/>
      <c r="C3" s="125" t="s">
        <v>29</v>
      </c>
      <c r="D3" s="125" t="s">
        <v>29</v>
      </c>
      <c r="E3" s="125" t="s">
        <v>29</v>
      </c>
      <c r="F3" s="125" t="s">
        <v>29</v>
      </c>
      <c r="G3" s="125" t="s">
        <v>29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18" ht="30">
      <c r="A4" s="125" t="str">
        <f>'سرمایه‌گذاری در سهام '!A4:U4</f>
        <v>برای ماه منتهی به 1400/04/31</v>
      </c>
      <c r="B4" s="125"/>
      <c r="C4" s="125">
        <f>'سرمایه‌گذاری در سهام '!A4:U4</f>
        <v>0</v>
      </c>
      <c r="D4" s="125" t="s">
        <v>60</v>
      </c>
      <c r="E4" s="125" t="s">
        <v>60</v>
      </c>
      <c r="F4" s="125" t="s">
        <v>60</v>
      </c>
      <c r="G4" s="125" t="s">
        <v>60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1:18" ht="30"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8" ht="32.25">
      <c r="A6" s="126" t="s">
        <v>82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</row>
    <row r="7" spans="1:18" ht="32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1:18" ht="30">
      <c r="A8" s="125" t="s">
        <v>33</v>
      </c>
      <c r="C8" s="125" t="s">
        <v>129</v>
      </c>
      <c r="D8" s="125" t="s">
        <v>31</v>
      </c>
      <c r="E8" s="125" t="s">
        <v>31</v>
      </c>
      <c r="F8" s="125" t="s">
        <v>31</v>
      </c>
      <c r="G8" s="125" t="s">
        <v>31</v>
      </c>
      <c r="H8" s="125" t="s">
        <v>31</v>
      </c>
      <c r="I8" s="125" t="s">
        <v>31</v>
      </c>
      <c r="K8" s="125" t="s">
        <v>130</v>
      </c>
      <c r="L8" s="125" t="s">
        <v>32</v>
      </c>
      <c r="M8" s="125" t="s">
        <v>32</v>
      </c>
      <c r="N8" s="125" t="s">
        <v>32</v>
      </c>
      <c r="O8" s="125" t="s">
        <v>32</v>
      </c>
      <c r="P8" s="125" t="s">
        <v>32</v>
      </c>
      <c r="Q8" s="125" t="s">
        <v>32</v>
      </c>
    </row>
    <row r="9" spans="1:18" ht="90.75" thickBot="1">
      <c r="A9" s="125" t="s">
        <v>33</v>
      </c>
      <c r="C9" s="33" t="s">
        <v>61</v>
      </c>
      <c r="D9" s="34"/>
      <c r="E9" s="33" t="s">
        <v>50</v>
      </c>
      <c r="F9" s="34"/>
      <c r="G9" s="33" t="s">
        <v>51</v>
      </c>
      <c r="H9" s="34"/>
      <c r="I9" s="33" t="s">
        <v>62</v>
      </c>
      <c r="J9" s="34"/>
      <c r="K9" s="33" t="s">
        <v>61</v>
      </c>
      <c r="L9" s="34"/>
      <c r="M9" s="33" t="s">
        <v>50</v>
      </c>
      <c r="N9" s="34"/>
      <c r="O9" s="33" t="s">
        <v>51</v>
      </c>
      <c r="P9" s="34"/>
      <c r="Q9" s="33" t="s">
        <v>62</v>
      </c>
    </row>
    <row r="10" spans="1:18" ht="36" customHeight="1">
      <c r="A10" s="8"/>
      <c r="B10" s="5"/>
      <c r="C10" s="73" t="s">
        <v>145</v>
      </c>
      <c r="D10" s="5"/>
      <c r="E10" s="73">
        <v>0</v>
      </c>
      <c r="F10" s="73"/>
      <c r="G10" s="73">
        <v>0</v>
      </c>
      <c r="H10" s="73"/>
      <c r="I10" s="73">
        <v>0</v>
      </c>
      <c r="J10" s="73"/>
      <c r="K10" s="73">
        <v>0</v>
      </c>
      <c r="L10" s="73"/>
      <c r="M10" s="73">
        <v>0</v>
      </c>
      <c r="N10" s="73"/>
      <c r="O10" s="73">
        <v>0</v>
      </c>
      <c r="P10" s="73"/>
      <c r="Q10" s="73">
        <v>0</v>
      </c>
    </row>
    <row r="11" spans="1:18" ht="43.5" thickBot="1">
      <c r="C11" s="76">
        <f>SUM(C10:C10)</f>
        <v>0</v>
      </c>
      <c r="E11" s="76">
        <f t="shared" ref="E11:R11" si="0">SUM(E10:E10)</f>
        <v>0</v>
      </c>
      <c r="F11" s="73">
        <f t="shared" si="0"/>
        <v>0</v>
      </c>
      <c r="G11" s="76">
        <f t="shared" si="0"/>
        <v>0</v>
      </c>
      <c r="H11" s="73">
        <f t="shared" si="0"/>
        <v>0</v>
      </c>
      <c r="I11" s="76">
        <f t="shared" si="0"/>
        <v>0</v>
      </c>
      <c r="J11" s="30">
        <f t="shared" si="0"/>
        <v>0</v>
      </c>
      <c r="K11" s="76">
        <f t="shared" si="0"/>
        <v>0</v>
      </c>
      <c r="L11" s="73">
        <f t="shared" si="0"/>
        <v>0</v>
      </c>
      <c r="M11" s="76">
        <f t="shared" si="0"/>
        <v>0</v>
      </c>
      <c r="N11" s="73">
        <f t="shared" si="0"/>
        <v>0</v>
      </c>
      <c r="O11" s="76">
        <f t="shared" si="0"/>
        <v>0</v>
      </c>
      <c r="P11" s="30">
        <f t="shared" si="0"/>
        <v>0</v>
      </c>
      <c r="Q11" s="76">
        <f t="shared" si="0"/>
        <v>0</v>
      </c>
      <c r="R11" s="35">
        <f t="shared" si="0"/>
        <v>0</v>
      </c>
    </row>
    <row r="12" spans="1:18" ht="28.5" thickTop="1"/>
    <row r="13" spans="1:18">
      <c r="M13" s="49"/>
    </row>
    <row r="14" spans="1:18">
      <c r="M14" s="49"/>
    </row>
    <row r="15" spans="1:18">
      <c r="M15" s="49"/>
    </row>
    <row r="16" spans="1:18">
      <c r="M16" s="49"/>
    </row>
    <row r="17" spans="13:13">
      <c r="M17" s="49"/>
    </row>
    <row r="18" spans="13:13">
      <c r="M18" s="49"/>
    </row>
    <row r="19" spans="13:13">
      <c r="M19" s="49"/>
    </row>
    <row r="20" spans="13:13">
      <c r="M20" s="49"/>
    </row>
    <row r="21" spans="13:13">
      <c r="M21" s="49"/>
    </row>
    <row r="22" spans="13:13">
      <c r="M22" s="49"/>
    </row>
    <row r="23" spans="13:13">
      <c r="M23" s="49"/>
    </row>
    <row r="24" spans="13:13">
      <c r="M24" s="49"/>
    </row>
    <row r="25" spans="13:13">
      <c r="M25" s="49"/>
    </row>
    <row r="26" spans="13:13">
      <c r="M26" s="49"/>
    </row>
    <row r="27" spans="13:13">
      <c r="M27" s="49"/>
    </row>
    <row r="28" spans="13:13">
      <c r="M28" s="49"/>
    </row>
    <row r="29" spans="13:13">
      <c r="M29" s="49"/>
    </row>
    <row r="30" spans="13:13">
      <c r="M30" s="49"/>
    </row>
    <row r="31" spans="13:13">
      <c r="M31" s="49"/>
    </row>
    <row r="32" spans="13:13">
      <c r="M32" s="49"/>
    </row>
    <row r="33" spans="13:13">
      <c r="M33" s="49"/>
    </row>
    <row r="34" spans="13:13">
      <c r="M34" s="49"/>
    </row>
    <row r="35" spans="13:13">
      <c r="M35" s="49"/>
    </row>
    <row r="36" spans="13:13">
      <c r="M36" s="49"/>
    </row>
    <row r="37" spans="13:13">
      <c r="M37" s="49"/>
    </row>
    <row r="38" spans="13:13">
      <c r="M38" s="49"/>
    </row>
    <row r="39" spans="13:13">
      <c r="M39" s="49"/>
    </row>
    <row r="40" spans="13:13">
      <c r="M40" s="49"/>
    </row>
    <row r="41" spans="13:13">
      <c r="M41" s="49"/>
    </row>
    <row r="42" spans="13:13">
      <c r="M42" s="49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39"/>
  <sheetViews>
    <sheetView rightToLeft="1" view="pageBreakPreview" topLeftCell="A4" zoomScaleNormal="100" zoomScaleSheetLayoutView="100" workbookViewId="0">
      <selection activeCell="I14" sqref="I14"/>
    </sheetView>
  </sheetViews>
  <sheetFormatPr defaultColWidth="9.140625" defaultRowHeight="22.5"/>
  <cols>
    <col min="1" max="1" width="26.140625" style="1" bestFit="1" customWidth="1"/>
    <col min="2" max="2" width="1" style="1" customWidth="1"/>
    <col min="3" max="3" width="31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10" style="1" customWidth="1"/>
    <col min="8" max="8" width="1" style="1" customWidth="1"/>
    <col min="9" max="9" width="32.5703125" style="1" bestFit="1" customWidth="1"/>
    <col min="10" max="10" width="1" style="1" customWidth="1"/>
    <col min="11" max="11" width="10.28515625" style="1" customWidth="1"/>
    <col min="12" max="12" width="1" style="1" customWidth="1"/>
    <col min="13" max="13" width="9.140625" style="1" customWidth="1"/>
    <col min="14" max="16384" width="9.140625" style="1"/>
  </cols>
  <sheetData>
    <row r="2" spans="1:13" ht="24">
      <c r="A2" s="127" t="s">
        <v>67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3" ht="24">
      <c r="A3" s="127" t="str">
        <f>'سرمایه‌گذاری در اوراق بهادار '!A3:Q3</f>
        <v>صورت وضعیت درآمدها</v>
      </c>
      <c r="B3" s="127" t="s">
        <v>29</v>
      </c>
      <c r="C3" s="127" t="s">
        <v>29</v>
      </c>
      <c r="D3" s="127" t="s">
        <v>29</v>
      </c>
      <c r="E3" s="127" t="s">
        <v>29</v>
      </c>
      <c r="F3" s="127" t="s">
        <v>29</v>
      </c>
      <c r="G3" s="127"/>
      <c r="H3" s="127"/>
      <c r="I3" s="127"/>
      <c r="J3" s="127"/>
      <c r="K3" s="127"/>
      <c r="L3" s="127"/>
      <c r="M3" s="127"/>
    </row>
    <row r="4" spans="1:13" ht="26.25">
      <c r="A4" s="106" t="str">
        <f>'سرمایه‌گذاری در اوراق بهادار '!A4:Q4</f>
        <v>برای ماه منتهی به 1400/04/31</v>
      </c>
      <c r="B4" s="106" t="s">
        <v>101</v>
      </c>
      <c r="C4" s="106" t="s">
        <v>2</v>
      </c>
      <c r="D4" s="106" t="s">
        <v>2</v>
      </c>
      <c r="E4" s="106" t="s">
        <v>2</v>
      </c>
      <c r="F4" s="106" t="s">
        <v>2</v>
      </c>
      <c r="G4" s="106"/>
      <c r="H4" s="106"/>
      <c r="I4" s="106"/>
      <c r="J4" s="106"/>
      <c r="K4" s="106"/>
      <c r="L4" s="106"/>
      <c r="M4" s="106"/>
    </row>
    <row r="5" spans="1:13" ht="24">
      <c r="B5" s="42"/>
      <c r="C5" s="42"/>
      <c r="D5" s="42"/>
      <c r="E5" s="42"/>
      <c r="F5" s="42"/>
      <c r="G5" s="42"/>
      <c r="H5" s="42"/>
      <c r="I5" s="42"/>
    </row>
    <row r="6" spans="1:13" ht="28.5">
      <c r="A6" s="110" t="s">
        <v>81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</row>
    <row r="7" spans="1:13" ht="28.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3" ht="24.75" thickBot="1">
      <c r="A8" s="128" t="s">
        <v>53</v>
      </c>
      <c r="B8" s="128" t="s">
        <v>53</v>
      </c>
      <c r="C8" s="128" t="s">
        <v>53</v>
      </c>
      <c r="E8" s="128" t="s">
        <v>129</v>
      </c>
      <c r="F8" s="128" t="s">
        <v>31</v>
      </c>
      <c r="G8" s="128" t="s">
        <v>31</v>
      </c>
      <c r="I8" s="128" t="s">
        <v>130</v>
      </c>
      <c r="J8" s="128" t="s">
        <v>32</v>
      </c>
      <c r="K8" s="128" t="s">
        <v>32</v>
      </c>
    </row>
    <row r="9" spans="1:13" ht="48" thickBot="1">
      <c r="A9" s="4" t="s">
        <v>54</v>
      </c>
      <c r="C9" s="4" t="s">
        <v>19</v>
      </c>
      <c r="E9" s="4" t="s">
        <v>55</v>
      </c>
      <c r="G9" s="80" t="s">
        <v>56</v>
      </c>
      <c r="I9" s="4" t="s">
        <v>55</v>
      </c>
      <c r="K9" s="80" t="s">
        <v>56</v>
      </c>
    </row>
    <row r="10" spans="1:13" ht="26.25">
      <c r="A10" s="26" t="s">
        <v>26</v>
      </c>
      <c r="B10" s="22"/>
      <c r="C10" s="22" t="s">
        <v>27</v>
      </c>
      <c r="D10" s="22"/>
      <c r="E10" s="84">
        <v>3657289</v>
      </c>
      <c r="F10" s="22"/>
      <c r="G10" s="22" t="s">
        <v>38</v>
      </c>
      <c r="H10" s="22"/>
      <c r="I10" s="84">
        <v>17841002</v>
      </c>
      <c r="J10" s="22"/>
      <c r="K10" s="22" t="s">
        <v>38</v>
      </c>
    </row>
    <row r="11" spans="1:13" ht="26.25">
      <c r="A11" s="26" t="s">
        <v>63</v>
      </c>
      <c r="B11" s="22"/>
      <c r="C11" s="22" t="s">
        <v>64</v>
      </c>
      <c r="D11" s="22"/>
      <c r="E11" s="84">
        <v>436259</v>
      </c>
      <c r="F11" s="22"/>
      <c r="G11" s="22" t="s">
        <v>38</v>
      </c>
      <c r="H11" s="22"/>
      <c r="I11" s="84">
        <v>278318934</v>
      </c>
      <c r="J11" s="22"/>
      <c r="K11" s="22" t="s">
        <v>38</v>
      </c>
    </row>
    <row r="12" spans="1:13" ht="26.25">
      <c r="A12" s="26" t="s">
        <v>63</v>
      </c>
      <c r="B12" s="22"/>
      <c r="C12" s="22" t="s">
        <v>98</v>
      </c>
      <c r="D12" s="22"/>
      <c r="E12" s="84">
        <v>0</v>
      </c>
      <c r="F12" s="22"/>
      <c r="G12" s="22" t="s">
        <v>38</v>
      </c>
      <c r="H12" s="22"/>
      <c r="I12" s="84">
        <v>145232877</v>
      </c>
      <c r="J12" s="22"/>
      <c r="K12" s="22" t="s">
        <v>38</v>
      </c>
    </row>
    <row r="13" spans="1:13" ht="36.75" customHeight="1" thickBot="1">
      <c r="E13" s="99">
        <f>SUM(E10:E12)</f>
        <v>4093548</v>
      </c>
      <c r="F13" s="22">
        <f t="shared" ref="F13:L13" si="0">SUM(F10:F12)</f>
        <v>0</v>
      </c>
      <c r="G13" s="53">
        <f>SUM(G10:G12)</f>
        <v>0</v>
      </c>
      <c r="H13" s="22">
        <f t="shared" si="0"/>
        <v>0</v>
      </c>
      <c r="I13" s="99">
        <f>SUM(I10:I12)</f>
        <v>441392813</v>
      </c>
      <c r="J13" s="22">
        <f t="shared" si="0"/>
        <v>0</v>
      </c>
      <c r="K13" s="53">
        <f>SUM(K10:K12)</f>
        <v>0</v>
      </c>
      <c r="L13" s="1">
        <f t="shared" si="0"/>
        <v>0</v>
      </c>
      <c r="M13" s="48"/>
    </row>
    <row r="14" spans="1:13" ht="23.25" thickTop="1">
      <c r="M14" s="48"/>
    </row>
    <row r="15" spans="1:13">
      <c r="M15" s="48"/>
    </row>
    <row r="16" spans="1:13">
      <c r="M16" s="48"/>
    </row>
    <row r="17" spans="13:13">
      <c r="M17" s="48"/>
    </row>
    <row r="18" spans="13:13">
      <c r="M18" s="48"/>
    </row>
    <row r="19" spans="13:13">
      <c r="M19" s="48"/>
    </row>
    <row r="20" spans="13:13">
      <c r="M20" s="48"/>
    </row>
    <row r="21" spans="13:13">
      <c r="M21" s="48"/>
    </row>
    <row r="22" spans="13:13">
      <c r="M22" s="48"/>
    </row>
    <row r="23" spans="13:13">
      <c r="M23" s="48"/>
    </row>
    <row r="24" spans="13:13">
      <c r="M24" s="48"/>
    </row>
    <row r="25" spans="13:13">
      <c r="M25" s="48"/>
    </row>
    <row r="26" spans="13:13">
      <c r="M26" s="48"/>
    </row>
    <row r="27" spans="13:13">
      <c r="M27" s="48"/>
    </row>
    <row r="28" spans="13:13">
      <c r="M28" s="48"/>
    </row>
    <row r="29" spans="13:13">
      <c r="M29" s="48"/>
    </row>
    <row r="30" spans="13:13">
      <c r="M30" s="48"/>
    </row>
    <row r="31" spans="13:13">
      <c r="M31" s="48"/>
    </row>
    <row r="32" spans="13:13">
      <c r="M32" s="48"/>
    </row>
    <row r="33" spans="13:13">
      <c r="M33" s="48"/>
    </row>
    <row r="34" spans="13:13">
      <c r="M34" s="48"/>
    </row>
    <row r="35" spans="13:13">
      <c r="M35" s="48"/>
    </row>
    <row r="36" spans="13:13">
      <c r="M36" s="48"/>
    </row>
    <row r="37" spans="13:13">
      <c r="M37" s="48"/>
    </row>
    <row r="38" spans="13:13">
      <c r="M38" s="48"/>
    </row>
    <row r="39" spans="13:13">
      <c r="M39" s="48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43"/>
  <sheetViews>
    <sheetView rightToLeft="1" view="pageBreakPreview" topLeftCell="A4" zoomScaleNormal="100" zoomScaleSheetLayoutView="100" workbookViewId="0">
      <selection activeCell="E14" sqref="E14"/>
    </sheetView>
  </sheetViews>
  <sheetFormatPr defaultColWidth="12.140625" defaultRowHeight="22.5"/>
  <cols>
    <col min="1" max="1" width="42.42578125" style="1" bestFit="1" customWidth="1"/>
    <col min="2" max="2" width="2.5703125" style="1" customWidth="1"/>
    <col min="3" max="3" width="18.5703125" style="1" bestFit="1" customWidth="1"/>
    <col min="4" max="4" width="0.7109375" style="1" customWidth="1"/>
    <col min="5" max="5" width="19.85546875" style="1" customWidth="1"/>
    <col min="6" max="16384" width="12.140625" style="1"/>
  </cols>
  <sheetData>
    <row r="2" spans="1:13" ht="24">
      <c r="A2" s="127" t="s">
        <v>67</v>
      </c>
      <c r="B2" s="127"/>
      <c r="C2" s="127"/>
      <c r="D2" s="127"/>
      <c r="E2" s="127"/>
    </row>
    <row r="3" spans="1:13" ht="24">
      <c r="A3" s="127" t="s">
        <v>29</v>
      </c>
      <c r="B3" s="127" t="s">
        <v>29</v>
      </c>
      <c r="C3" s="127" t="s">
        <v>29</v>
      </c>
      <c r="D3" s="127" t="s">
        <v>29</v>
      </c>
      <c r="E3" s="127"/>
    </row>
    <row r="4" spans="1:13" ht="24">
      <c r="A4" s="127" t="str">
        <f>'درآمد سپرده بانکی '!A4:M4</f>
        <v>برای ماه منتهی به 1400/04/31</v>
      </c>
      <c r="B4" s="127" t="s">
        <v>2</v>
      </c>
      <c r="C4" s="127" t="s">
        <v>2</v>
      </c>
      <c r="D4" s="127" t="s">
        <v>2</v>
      </c>
      <c r="E4" s="127"/>
    </row>
    <row r="5" spans="1:13" ht="24">
      <c r="A5" s="42"/>
      <c r="B5" s="42"/>
      <c r="C5" s="42"/>
      <c r="D5" s="42"/>
      <c r="E5" s="42"/>
    </row>
    <row r="6" spans="1:13" ht="28.5">
      <c r="A6" s="110" t="s">
        <v>83</v>
      </c>
      <c r="B6" s="110"/>
      <c r="C6" s="110"/>
      <c r="D6" s="110"/>
      <c r="E6" s="110"/>
    </row>
    <row r="7" spans="1:13" ht="28.5">
      <c r="A7" s="45"/>
      <c r="B7" s="45"/>
      <c r="C7" s="45"/>
      <c r="D7" s="45"/>
      <c r="E7" s="45"/>
    </row>
    <row r="8" spans="1:13" ht="48.75" thickBot="1">
      <c r="A8" s="129" t="s">
        <v>57</v>
      </c>
      <c r="C8" s="3" t="s">
        <v>129</v>
      </c>
      <c r="E8" s="83" t="s">
        <v>130</v>
      </c>
    </row>
    <row r="9" spans="1:13" ht="24.75" thickBot="1">
      <c r="A9" s="128" t="s">
        <v>57</v>
      </c>
      <c r="C9" s="3" t="s">
        <v>22</v>
      </c>
      <c r="E9" s="3" t="s">
        <v>22</v>
      </c>
    </row>
    <row r="10" spans="1:13" ht="24">
      <c r="A10" s="2" t="s">
        <v>66</v>
      </c>
      <c r="C10" s="130">
        <v>0</v>
      </c>
      <c r="E10" s="130">
        <v>389948833</v>
      </c>
    </row>
    <row r="11" spans="1:13" ht="24">
      <c r="A11" s="2" t="s">
        <v>111</v>
      </c>
      <c r="C11" s="130">
        <v>0</v>
      </c>
      <c r="E11" s="130">
        <v>2424</v>
      </c>
    </row>
    <row r="12" spans="1:13" ht="24">
      <c r="A12" s="2" t="s">
        <v>112</v>
      </c>
      <c r="C12" s="130">
        <v>27786615</v>
      </c>
      <c r="E12" s="130">
        <v>68656705</v>
      </c>
    </row>
    <row r="13" spans="1:13" ht="24.75" thickBot="1">
      <c r="A13" s="2" t="s">
        <v>38</v>
      </c>
      <c r="C13" s="100">
        <f>SUM(C10:C12)</f>
        <v>27786615</v>
      </c>
      <c r="E13" s="100">
        <f>SUM(E10:E12)</f>
        <v>458607962</v>
      </c>
    </row>
    <row r="14" spans="1:13" ht="23.25" thickTop="1">
      <c r="M14" s="48"/>
    </row>
    <row r="15" spans="1:13">
      <c r="M15" s="48"/>
    </row>
    <row r="16" spans="1:13">
      <c r="M16" s="48"/>
    </row>
    <row r="17" spans="13:13">
      <c r="M17" s="48"/>
    </row>
    <row r="18" spans="13:13">
      <c r="M18" s="48"/>
    </row>
    <row r="19" spans="13:13">
      <c r="M19" s="48"/>
    </row>
    <row r="20" spans="13:13">
      <c r="M20" s="48"/>
    </row>
    <row r="21" spans="13:13">
      <c r="M21" s="48"/>
    </row>
    <row r="22" spans="13:13">
      <c r="M22" s="48"/>
    </row>
    <row r="23" spans="13:13">
      <c r="M23" s="48"/>
    </row>
    <row r="24" spans="13:13">
      <c r="M24" s="48"/>
    </row>
    <row r="25" spans="13:13">
      <c r="M25" s="48"/>
    </row>
    <row r="26" spans="13:13">
      <c r="M26" s="48"/>
    </row>
    <row r="27" spans="13:13">
      <c r="M27" s="48"/>
    </row>
    <row r="28" spans="13:13">
      <c r="M28" s="48"/>
    </row>
    <row r="29" spans="13:13">
      <c r="M29" s="48"/>
    </row>
    <row r="30" spans="13:13">
      <c r="M30" s="48"/>
    </row>
    <row r="31" spans="13:13">
      <c r="M31" s="48"/>
    </row>
    <row r="32" spans="13:13">
      <c r="M32" s="48"/>
    </row>
    <row r="33" spans="13:13">
      <c r="M33" s="48"/>
    </row>
    <row r="34" spans="13:13">
      <c r="M34" s="48"/>
    </row>
    <row r="35" spans="13:13">
      <c r="M35" s="48"/>
    </row>
    <row r="36" spans="13:13">
      <c r="M36" s="48"/>
    </row>
    <row r="37" spans="13:13">
      <c r="M37" s="48"/>
    </row>
    <row r="38" spans="13:13">
      <c r="M38" s="48"/>
    </row>
    <row r="39" spans="13:13">
      <c r="M39" s="48"/>
    </row>
    <row r="40" spans="13:13">
      <c r="M40" s="48"/>
    </row>
    <row r="41" spans="13:13">
      <c r="M41" s="48"/>
    </row>
    <row r="42" spans="13:13">
      <c r="M42" s="48"/>
    </row>
    <row r="43" spans="13:13">
      <c r="M43" s="48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42"/>
  <sheetViews>
    <sheetView rightToLeft="1" view="pageBreakPreview" topLeftCell="A25" zoomScale="50" zoomScaleNormal="60" zoomScaleSheetLayoutView="50" workbookViewId="0">
      <selection activeCell="Y38" sqref="Y38"/>
    </sheetView>
  </sheetViews>
  <sheetFormatPr defaultColWidth="9.140625" defaultRowHeight="31.5"/>
  <cols>
    <col min="1" max="1" width="49.140625" style="62" customWidth="1"/>
    <col min="2" max="2" width="1" style="62" customWidth="1"/>
    <col min="3" max="3" width="20.5703125" style="62" customWidth="1"/>
    <col min="4" max="4" width="1" style="62" customWidth="1"/>
    <col min="5" max="5" width="29.85546875" style="62" bestFit="1" customWidth="1"/>
    <col min="6" max="6" width="0.7109375" style="62" customWidth="1"/>
    <col min="7" max="7" width="30" style="62" bestFit="1" customWidth="1"/>
    <col min="8" max="8" width="1.140625" style="62" customWidth="1"/>
    <col min="9" max="9" width="18.5703125" style="62" bestFit="1" customWidth="1"/>
    <col min="10" max="10" width="0.5703125" style="62" customWidth="1"/>
    <col min="11" max="11" width="33.42578125" style="62" customWidth="1"/>
    <col min="12" max="12" width="0.7109375" style="62" customWidth="1"/>
    <col min="13" max="13" width="20.85546875" style="62" bestFit="1" customWidth="1"/>
    <col min="14" max="14" width="0.85546875" style="62" customWidth="1"/>
    <col min="15" max="15" width="29.85546875" style="62" bestFit="1" customWidth="1"/>
    <col min="16" max="16" width="1" style="62" customWidth="1"/>
    <col min="17" max="17" width="20.5703125" style="62" bestFit="1" customWidth="1"/>
    <col min="18" max="18" width="1" style="62" customWidth="1"/>
    <col min="19" max="19" width="18.140625" style="62" bestFit="1" customWidth="1"/>
    <col min="20" max="20" width="1" style="62" customWidth="1"/>
    <col min="21" max="21" width="33" style="62" customWidth="1"/>
    <col min="22" max="22" width="0.85546875" style="62" customWidth="1"/>
    <col min="23" max="23" width="32.7109375" style="62" customWidth="1"/>
    <col min="24" max="24" width="1" style="62" customWidth="1"/>
    <col min="25" max="25" width="19.5703125" style="62" customWidth="1"/>
    <col min="26" max="26" width="1" style="62" customWidth="1"/>
    <col min="27" max="16384" width="9.140625" style="62"/>
  </cols>
  <sheetData>
    <row r="2" spans="1:25" ht="47.25" customHeight="1">
      <c r="A2" s="105" t="s">
        <v>67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</row>
    <row r="3" spans="1:25" ht="47.25" customHeight="1">
      <c r="A3" s="105" t="s">
        <v>96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</row>
    <row r="4" spans="1:25" ht="47.25" customHeight="1">
      <c r="A4" s="105" t="s">
        <v>127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ht="47.25" customHeight="1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</row>
    <row r="6" spans="1:25" s="64" customFormat="1" ht="47.25" customHeight="1">
      <c r="A6" s="43" t="s">
        <v>68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spans="1:25" s="64" customFormat="1" ht="47.25" customHeight="1">
      <c r="A7" s="43" t="s">
        <v>69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5">
      <c r="C8" s="65"/>
      <c r="D8" s="65"/>
      <c r="E8" s="65"/>
      <c r="F8" s="65"/>
      <c r="G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</row>
    <row r="9" spans="1:25" ht="40.5" customHeight="1">
      <c r="A9" s="103" t="s">
        <v>3</v>
      </c>
      <c r="C9" s="104" t="s">
        <v>115</v>
      </c>
      <c r="D9" s="104" t="s">
        <v>105</v>
      </c>
      <c r="E9" s="104" t="s">
        <v>105</v>
      </c>
      <c r="F9" s="104" t="s">
        <v>105</v>
      </c>
      <c r="G9" s="104" t="s">
        <v>105</v>
      </c>
      <c r="I9" s="104" t="s">
        <v>4</v>
      </c>
      <c r="J9" s="104" t="s">
        <v>4</v>
      </c>
      <c r="K9" s="104" t="s">
        <v>4</v>
      </c>
      <c r="L9" s="104" t="s">
        <v>4</v>
      </c>
      <c r="M9" s="104" t="s">
        <v>4</v>
      </c>
      <c r="N9" s="104" t="s">
        <v>4</v>
      </c>
      <c r="O9" s="104" t="s">
        <v>4</v>
      </c>
      <c r="Q9" s="104" t="s">
        <v>126</v>
      </c>
      <c r="R9" s="104" t="s">
        <v>106</v>
      </c>
      <c r="S9" s="104" t="s">
        <v>106</v>
      </c>
      <c r="T9" s="104" t="s">
        <v>106</v>
      </c>
      <c r="U9" s="104" t="s">
        <v>106</v>
      </c>
      <c r="V9" s="104" t="s">
        <v>106</v>
      </c>
      <c r="W9" s="104" t="s">
        <v>106</v>
      </c>
      <c r="X9" s="104" t="s">
        <v>106</v>
      </c>
      <c r="Y9" s="104" t="s">
        <v>106</v>
      </c>
    </row>
    <row r="10" spans="1:25" ht="33.75" customHeight="1">
      <c r="A10" s="103" t="s">
        <v>3</v>
      </c>
      <c r="C10" s="103" t="s">
        <v>6</v>
      </c>
      <c r="E10" s="103" t="s">
        <v>7</v>
      </c>
      <c r="G10" s="103" t="s">
        <v>8</v>
      </c>
      <c r="I10" s="103" t="s">
        <v>9</v>
      </c>
      <c r="J10" s="103" t="s">
        <v>9</v>
      </c>
      <c r="K10" s="103" t="s">
        <v>9</v>
      </c>
      <c r="M10" s="103" t="s">
        <v>10</v>
      </c>
      <c r="N10" s="103" t="s">
        <v>10</v>
      </c>
      <c r="O10" s="103" t="s">
        <v>10</v>
      </c>
      <c r="Q10" s="103" t="s">
        <v>6</v>
      </c>
      <c r="S10" s="103" t="s">
        <v>11</v>
      </c>
      <c r="U10" s="103" t="s">
        <v>7</v>
      </c>
      <c r="W10" s="103" t="s">
        <v>8</v>
      </c>
      <c r="Y10" s="103" t="s">
        <v>12</v>
      </c>
    </row>
    <row r="11" spans="1:25" ht="33.75" customHeight="1">
      <c r="A11" s="103" t="s">
        <v>3</v>
      </c>
      <c r="C11" s="103" t="s">
        <v>6</v>
      </c>
      <c r="E11" s="103" t="s">
        <v>7</v>
      </c>
      <c r="G11" s="103" t="s">
        <v>8</v>
      </c>
      <c r="I11" s="82" t="s">
        <v>6</v>
      </c>
      <c r="K11" s="82" t="s">
        <v>7</v>
      </c>
      <c r="M11" s="82" t="s">
        <v>6</v>
      </c>
      <c r="O11" s="82" t="s">
        <v>13</v>
      </c>
      <c r="Q11" s="103" t="s">
        <v>6</v>
      </c>
      <c r="S11" s="103" t="s">
        <v>11</v>
      </c>
      <c r="U11" s="103" t="s">
        <v>7</v>
      </c>
      <c r="W11" s="103" t="s">
        <v>8</v>
      </c>
      <c r="Y11" s="103" t="s">
        <v>12</v>
      </c>
    </row>
    <row r="12" spans="1:25" ht="41.25" customHeight="1">
      <c r="A12" s="93" t="s">
        <v>107</v>
      </c>
      <c r="C12" s="68">
        <v>9280000</v>
      </c>
      <c r="E12" s="68">
        <v>90341344814</v>
      </c>
      <c r="G12" s="68">
        <v>76934698560</v>
      </c>
      <c r="I12" s="68">
        <v>7386666</v>
      </c>
      <c r="K12" s="68">
        <v>6143673048</v>
      </c>
      <c r="M12" s="68">
        <v>0</v>
      </c>
      <c r="O12" s="68">
        <v>0</v>
      </c>
      <c r="Q12" s="68">
        <v>16666666</v>
      </c>
      <c r="S12" s="68">
        <v>5856</v>
      </c>
      <c r="U12" s="68">
        <v>96485017862</v>
      </c>
      <c r="W12" s="68">
        <v>97019276119.228806</v>
      </c>
      <c r="Y12" s="133">
        <v>4.4400000000000002E-2</v>
      </c>
    </row>
    <row r="13" spans="1:25" ht="41.25" customHeight="1">
      <c r="A13" s="93" t="s">
        <v>93</v>
      </c>
      <c r="C13" s="68">
        <v>28000000</v>
      </c>
      <c r="E13" s="68">
        <v>110947439281</v>
      </c>
      <c r="G13" s="68">
        <v>108661593600</v>
      </c>
      <c r="I13" s="68">
        <v>0</v>
      </c>
      <c r="K13" s="68">
        <v>0</v>
      </c>
      <c r="M13" s="68">
        <v>-8000000</v>
      </c>
      <c r="O13" s="68">
        <v>31984552984</v>
      </c>
      <c r="Q13" s="68">
        <v>20000000</v>
      </c>
      <c r="S13" s="68">
        <v>3856</v>
      </c>
      <c r="U13" s="68">
        <v>79248170917</v>
      </c>
      <c r="W13" s="68">
        <v>76661136000</v>
      </c>
      <c r="Y13" s="133">
        <v>3.5099999999999999E-2</v>
      </c>
    </row>
    <row r="14" spans="1:25" ht="41.25" customHeight="1">
      <c r="A14" s="93" t="s">
        <v>84</v>
      </c>
      <c r="C14" s="68">
        <v>1000000</v>
      </c>
      <c r="E14" s="68">
        <v>101368770169</v>
      </c>
      <c r="G14" s="68">
        <v>107814663000</v>
      </c>
      <c r="I14" s="68">
        <v>0</v>
      </c>
      <c r="K14" s="68">
        <v>0</v>
      </c>
      <c r="M14" s="68">
        <v>-200000</v>
      </c>
      <c r="O14" s="68">
        <v>26310546576</v>
      </c>
      <c r="Q14" s="68">
        <v>800000</v>
      </c>
      <c r="S14" s="68">
        <v>130450</v>
      </c>
      <c r="U14" s="68">
        <v>81095016133</v>
      </c>
      <c r="W14" s="68">
        <v>103739058000</v>
      </c>
      <c r="Y14" s="133">
        <v>4.7500000000000001E-2</v>
      </c>
    </row>
    <row r="15" spans="1:25" ht="41.25" customHeight="1">
      <c r="A15" s="93" t="s">
        <v>85</v>
      </c>
      <c r="C15" s="68">
        <v>3500000</v>
      </c>
      <c r="E15" s="68">
        <v>98477353047</v>
      </c>
      <c r="G15" s="68">
        <v>177855426000</v>
      </c>
      <c r="I15" s="68">
        <v>37642</v>
      </c>
      <c r="K15" s="68">
        <v>2152419884</v>
      </c>
      <c r="M15" s="68">
        <v>-35853</v>
      </c>
      <c r="O15" s="68">
        <v>2120560643</v>
      </c>
      <c r="Q15" s="68">
        <v>3501789</v>
      </c>
      <c r="S15" s="68">
        <v>60180</v>
      </c>
      <c r="U15" s="68">
        <v>99610486644</v>
      </c>
      <c r="W15" s="68">
        <v>209483772930.98099</v>
      </c>
      <c r="Y15" s="133">
        <v>9.5799999999999996E-2</v>
      </c>
    </row>
    <row r="16" spans="1:25" ht="41.25" customHeight="1">
      <c r="A16" s="93" t="s">
        <v>94</v>
      </c>
      <c r="C16" s="68">
        <v>1000000</v>
      </c>
      <c r="E16" s="68">
        <v>35218116754</v>
      </c>
      <c r="G16" s="68">
        <v>16160270850</v>
      </c>
      <c r="I16" s="68">
        <v>1000000</v>
      </c>
      <c r="K16" s="68">
        <v>19824413051</v>
      </c>
      <c r="M16" s="68">
        <v>-600000</v>
      </c>
      <c r="O16" s="68">
        <v>12370554784</v>
      </c>
      <c r="Q16" s="68">
        <v>1400000</v>
      </c>
      <c r="S16" s="68">
        <v>19190</v>
      </c>
      <c r="U16" s="68">
        <v>33911659750</v>
      </c>
      <c r="W16" s="68">
        <v>26706147300</v>
      </c>
      <c r="Y16" s="133">
        <v>1.2200000000000001E-2</v>
      </c>
    </row>
    <row r="17" spans="1:25" ht="41.25" customHeight="1">
      <c r="A17" s="93" t="s">
        <v>86</v>
      </c>
      <c r="C17" s="68">
        <v>4210000</v>
      </c>
      <c r="E17" s="68">
        <v>90316121304</v>
      </c>
      <c r="G17" s="68">
        <v>98806681305</v>
      </c>
      <c r="I17" s="68">
        <v>90000</v>
      </c>
      <c r="K17" s="68">
        <v>2160714771</v>
      </c>
      <c r="M17" s="68">
        <v>0</v>
      </c>
      <c r="O17" s="68">
        <v>0</v>
      </c>
      <c r="Q17" s="68">
        <v>4300000</v>
      </c>
      <c r="S17" s="68">
        <v>23350</v>
      </c>
      <c r="U17" s="68">
        <v>92476836075</v>
      </c>
      <c r="W17" s="68">
        <v>99807590250</v>
      </c>
      <c r="Y17" s="133">
        <v>4.5699999999999998E-2</v>
      </c>
    </row>
    <row r="18" spans="1:25" ht="41.25" customHeight="1">
      <c r="A18" s="93" t="s">
        <v>102</v>
      </c>
      <c r="C18" s="68">
        <v>457575</v>
      </c>
      <c r="E18" s="68">
        <v>42846336728</v>
      </c>
      <c r="G18" s="68">
        <v>36768450930.434998</v>
      </c>
      <c r="I18" s="68">
        <v>0</v>
      </c>
      <c r="K18" s="68">
        <v>0</v>
      </c>
      <c r="M18" s="68">
        <v>-57575</v>
      </c>
      <c r="O18" s="68">
        <v>5175952776</v>
      </c>
      <c r="Q18" s="68">
        <v>400000</v>
      </c>
      <c r="S18" s="68">
        <v>93431</v>
      </c>
      <c r="U18" s="68">
        <v>37455137828</v>
      </c>
      <c r="W18" s="68">
        <v>37150034220</v>
      </c>
      <c r="Y18" s="133">
        <v>1.7000000000000001E-2</v>
      </c>
    </row>
    <row r="19" spans="1:25" ht="41.25" customHeight="1">
      <c r="A19" s="93" t="s">
        <v>109</v>
      </c>
      <c r="C19" s="68">
        <v>581250</v>
      </c>
      <c r="E19" s="68">
        <v>6219283029</v>
      </c>
      <c r="G19" s="68">
        <v>6615713390.625</v>
      </c>
      <c r="I19" s="68">
        <v>0</v>
      </c>
      <c r="K19" s="68">
        <v>0</v>
      </c>
      <c r="M19" s="68">
        <v>0</v>
      </c>
      <c r="O19" s="68">
        <v>0</v>
      </c>
      <c r="Q19" s="68">
        <v>581250</v>
      </c>
      <c r="S19" s="68">
        <v>13030</v>
      </c>
      <c r="U19" s="68">
        <v>6219283029</v>
      </c>
      <c r="W19" s="68">
        <v>7528624059.375</v>
      </c>
      <c r="Y19" s="133">
        <v>3.3999999999999998E-3</v>
      </c>
    </row>
    <row r="20" spans="1:25" ht="41.25" customHeight="1">
      <c r="A20" s="93" t="s">
        <v>87</v>
      </c>
      <c r="C20" s="68">
        <v>2500000</v>
      </c>
      <c r="E20" s="68">
        <v>140243592375</v>
      </c>
      <c r="G20" s="68">
        <v>95627610000</v>
      </c>
      <c r="I20" s="68">
        <v>1683908</v>
      </c>
      <c r="K20" s="68">
        <v>0</v>
      </c>
      <c r="M20" s="68">
        <v>0</v>
      </c>
      <c r="O20" s="68">
        <v>0</v>
      </c>
      <c r="Q20" s="68">
        <v>4183908</v>
      </c>
      <c r="S20" s="68">
        <v>19220</v>
      </c>
      <c r="U20" s="68">
        <v>94231041393</v>
      </c>
      <c r="W20" s="68">
        <v>79936244225.028</v>
      </c>
      <c r="Y20" s="133">
        <v>3.6600000000000001E-2</v>
      </c>
    </row>
    <row r="21" spans="1:25" ht="41.25" customHeight="1">
      <c r="A21" s="93" t="s">
        <v>88</v>
      </c>
      <c r="C21" s="68">
        <v>16000000</v>
      </c>
      <c r="E21" s="68">
        <v>190469569620</v>
      </c>
      <c r="G21" s="68">
        <v>172089936000</v>
      </c>
      <c r="I21" s="68">
        <v>0</v>
      </c>
      <c r="K21" s="68">
        <v>0</v>
      </c>
      <c r="M21" s="68">
        <v>0</v>
      </c>
      <c r="O21" s="68">
        <v>0</v>
      </c>
      <c r="Q21" s="68">
        <v>16000000</v>
      </c>
      <c r="S21" s="68">
        <v>12930</v>
      </c>
      <c r="U21" s="68">
        <v>190469569620</v>
      </c>
      <c r="W21" s="68">
        <v>205649064000</v>
      </c>
      <c r="Y21" s="133">
        <v>9.4100000000000003E-2</v>
      </c>
    </row>
    <row r="22" spans="1:25" ht="41.25" customHeight="1">
      <c r="A22" s="93" t="s">
        <v>89</v>
      </c>
      <c r="C22" s="68">
        <v>13440836</v>
      </c>
      <c r="E22" s="68">
        <v>211839954331</v>
      </c>
      <c r="G22" s="68">
        <v>280978949432.57397</v>
      </c>
      <c r="I22" s="68">
        <v>100000</v>
      </c>
      <c r="K22" s="68">
        <v>2274108411</v>
      </c>
      <c r="M22" s="68">
        <v>-1540836</v>
      </c>
      <c r="O22" s="68">
        <v>36766845098</v>
      </c>
      <c r="Q22" s="68">
        <v>12000000</v>
      </c>
      <c r="S22" s="68">
        <v>25580</v>
      </c>
      <c r="U22" s="68">
        <v>189795829411</v>
      </c>
      <c r="W22" s="68">
        <v>305133588000</v>
      </c>
      <c r="Y22" s="133">
        <v>0.1396</v>
      </c>
    </row>
    <row r="23" spans="1:25" ht="41.25" customHeight="1">
      <c r="A23" s="93" t="s">
        <v>104</v>
      </c>
      <c r="C23" s="68">
        <v>4000000</v>
      </c>
      <c r="E23" s="68">
        <v>101628846577</v>
      </c>
      <c r="G23" s="68">
        <v>56024658000</v>
      </c>
      <c r="I23" s="68">
        <v>0</v>
      </c>
      <c r="K23" s="68">
        <v>0</v>
      </c>
      <c r="M23" s="68">
        <v>0</v>
      </c>
      <c r="O23" s="68">
        <v>0</v>
      </c>
      <c r="Q23" s="68">
        <v>4000000</v>
      </c>
      <c r="S23" s="68">
        <v>22560</v>
      </c>
      <c r="U23" s="68">
        <v>101628846577</v>
      </c>
      <c r="W23" s="68">
        <v>89703072000</v>
      </c>
      <c r="Y23" s="133">
        <v>4.1000000000000002E-2</v>
      </c>
    </row>
    <row r="24" spans="1:25" ht="41.25" customHeight="1">
      <c r="A24" s="93" t="s">
        <v>103</v>
      </c>
      <c r="C24" s="68">
        <v>1536666</v>
      </c>
      <c r="E24" s="68">
        <v>31895630737</v>
      </c>
      <c r="G24" s="68">
        <v>19521741860.694</v>
      </c>
      <c r="I24" s="68">
        <v>0</v>
      </c>
      <c r="K24" s="68">
        <v>0</v>
      </c>
      <c r="M24" s="68">
        <v>0</v>
      </c>
      <c r="O24" s="68">
        <v>0</v>
      </c>
      <c r="Q24" s="68">
        <v>1536666</v>
      </c>
      <c r="S24" s="68">
        <v>14730</v>
      </c>
      <c r="U24" s="68">
        <v>31895630737</v>
      </c>
      <c r="W24" s="68">
        <v>22500411393.429001</v>
      </c>
      <c r="Y24" s="133">
        <v>1.03E-2</v>
      </c>
    </row>
    <row r="25" spans="1:25" ht="41.25" customHeight="1">
      <c r="A25" s="93" t="s">
        <v>90</v>
      </c>
      <c r="C25" s="68">
        <v>11215310</v>
      </c>
      <c r="E25" s="68">
        <v>96911367431</v>
      </c>
      <c r="G25" s="68">
        <v>112377675367.44</v>
      </c>
      <c r="I25" s="68">
        <v>1784690</v>
      </c>
      <c r="K25" s="68">
        <v>18250187485</v>
      </c>
      <c r="M25" s="68">
        <v>0</v>
      </c>
      <c r="O25" s="68">
        <v>0</v>
      </c>
      <c r="Q25" s="68">
        <v>13000000</v>
      </c>
      <c r="S25" s="68">
        <v>10490</v>
      </c>
      <c r="U25" s="68">
        <v>115161554916</v>
      </c>
      <c r="W25" s="68">
        <v>135558598500</v>
      </c>
      <c r="Y25" s="133">
        <v>6.2E-2</v>
      </c>
    </row>
    <row r="26" spans="1:25" ht="41.25" customHeight="1">
      <c r="A26" s="93" t="s">
        <v>116</v>
      </c>
      <c r="C26" s="68">
        <v>1600000</v>
      </c>
      <c r="E26" s="68">
        <v>4788439549</v>
      </c>
      <c r="G26" s="68">
        <v>5415584400</v>
      </c>
      <c r="I26" s="68">
        <v>0</v>
      </c>
      <c r="K26" s="68">
        <v>0</v>
      </c>
      <c r="M26" s="68">
        <v>-1600000</v>
      </c>
      <c r="O26" s="68">
        <v>5685966015</v>
      </c>
      <c r="Q26" s="68">
        <v>0</v>
      </c>
      <c r="S26" s="68">
        <v>0</v>
      </c>
      <c r="U26" s="68">
        <v>0</v>
      </c>
      <c r="W26" s="68">
        <v>0</v>
      </c>
      <c r="Y26" s="133">
        <v>0</v>
      </c>
    </row>
    <row r="27" spans="1:25" ht="41.25" customHeight="1">
      <c r="A27" s="93" t="s">
        <v>91</v>
      </c>
      <c r="C27" s="68">
        <v>11300000</v>
      </c>
      <c r="E27" s="68">
        <v>211234460332</v>
      </c>
      <c r="G27" s="68">
        <v>140971200750</v>
      </c>
      <c r="I27" s="68">
        <v>0</v>
      </c>
      <c r="K27" s="68">
        <v>0</v>
      </c>
      <c r="M27" s="68">
        <v>-1300000</v>
      </c>
      <c r="O27" s="68">
        <v>20482400318</v>
      </c>
      <c r="Q27" s="68">
        <v>10000000</v>
      </c>
      <c r="S27" s="68">
        <v>17800</v>
      </c>
      <c r="U27" s="68">
        <v>186933150736</v>
      </c>
      <c r="W27" s="68">
        <v>176940900000</v>
      </c>
      <c r="Y27" s="133">
        <v>8.09E-2</v>
      </c>
    </row>
    <row r="28" spans="1:25" ht="41.25" customHeight="1">
      <c r="A28" s="93" t="s">
        <v>113</v>
      </c>
      <c r="C28" s="68">
        <v>20000000</v>
      </c>
      <c r="E28" s="68">
        <v>25507428046</v>
      </c>
      <c r="G28" s="68">
        <v>25109703000</v>
      </c>
      <c r="I28" s="68">
        <v>0</v>
      </c>
      <c r="K28" s="68">
        <v>0</v>
      </c>
      <c r="M28" s="68">
        <v>-10000000</v>
      </c>
      <c r="O28" s="68">
        <v>15105018188</v>
      </c>
      <c r="Q28" s="68">
        <v>10000000</v>
      </c>
      <c r="S28" s="68">
        <v>1486</v>
      </c>
      <c r="U28" s="68">
        <v>12753714020</v>
      </c>
      <c r="W28" s="68">
        <v>14771583000</v>
      </c>
      <c r="Y28" s="133">
        <v>6.7999999999999996E-3</v>
      </c>
    </row>
    <row r="29" spans="1:25" ht="41.25" customHeight="1">
      <c r="A29" s="93" t="s">
        <v>92</v>
      </c>
      <c r="C29" s="68">
        <v>1200000</v>
      </c>
      <c r="E29" s="68">
        <v>122419894234</v>
      </c>
      <c r="G29" s="68">
        <v>175807285380</v>
      </c>
      <c r="I29" s="68">
        <v>0</v>
      </c>
      <c r="K29" s="68">
        <v>0</v>
      </c>
      <c r="M29" s="68">
        <v>0</v>
      </c>
      <c r="O29" s="68">
        <v>0</v>
      </c>
      <c r="Q29" s="68">
        <v>1200000</v>
      </c>
      <c r="S29" s="68">
        <v>171737</v>
      </c>
      <c r="U29" s="68">
        <v>122419894234</v>
      </c>
      <c r="W29" s="68">
        <v>204858197820</v>
      </c>
      <c r="Y29" s="133">
        <v>9.3700000000000006E-2</v>
      </c>
    </row>
    <row r="30" spans="1:25" ht="41.25" customHeight="1">
      <c r="A30" s="93" t="s">
        <v>95</v>
      </c>
      <c r="C30" s="68">
        <v>2010000</v>
      </c>
      <c r="E30" s="68">
        <v>23824193046</v>
      </c>
      <c r="G30" s="68">
        <v>32687942580</v>
      </c>
      <c r="I30" s="68">
        <v>0</v>
      </c>
      <c r="K30" s="68">
        <v>0</v>
      </c>
      <c r="M30" s="68">
        <v>0</v>
      </c>
      <c r="O30" s="68">
        <v>0</v>
      </c>
      <c r="Q30" s="68">
        <v>2010000</v>
      </c>
      <c r="S30" s="68">
        <v>18800</v>
      </c>
      <c r="U30" s="68">
        <v>23824193046</v>
      </c>
      <c r="W30" s="68">
        <v>37563161400</v>
      </c>
      <c r="Y30" s="133">
        <v>1.72E-2</v>
      </c>
    </row>
    <row r="31" spans="1:25" ht="41.25" customHeight="1">
      <c r="A31" s="93" t="s">
        <v>110</v>
      </c>
      <c r="C31" s="68">
        <v>1100000</v>
      </c>
      <c r="E31" s="68">
        <v>50625098993</v>
      </c>
      <c r="G31" s="68">
        <v>52835745600</v>
      </c>
      <c r="I31" s="68">
        <v>0</v>
      </c>
      <c r="K31" s="68">
        <v>0</v>
      </c>
      <c r="M31" s="68">
        <v>-200000</v>
      </c>
      <c r="O31" s="68">
        <v>10354024823</v>
      </c>
      <c r="Q31" s="68">
        <v>900000</v>
      </c>
      <c r="S31" s="68">
        <v>59820</v>
      </c>
      <c r="U31" s="68">
        <v>41420535540</v>
      </c>
      <c r="W31" s="68">
        <v>53517663900</v>
      </c>
      <c r="Y31" s="133">
        <v>2.4500000000000001E-2</v>
      </c>
    </row>
    <row r="32" spans="1:25" ht="41.25" customHeight="1">
      <c r="A32" s="93" t="s">
        <v>132</v>
      </c>
      <c r="C32" s="68">
        <v>0</v>
      </c>
      <c r="E32" s="68">
        <v>0</v>
      </c>
      <c r="G32" s="68">
        <v>0</v>
      </c>
      <c r="I32" s="68">
        <v>700000</v>
      </c>
      <c r="K32" s="68">
        <v>40581361608</v>
      </c>
      <c r="M32" s="68">
        <v>0</v>
      </c>
      <c r="O32" s="68">
        <v>0</v>
      </c>
      <c r="Q32" s="68">
        <v>700000</v>
      </c>
      <c r="S32" s="68">
        <v>58310</v>
      </c>
      <c r="U32" s="68">
        <v>40581361608</v>
      </c>
      <c r="W32" s="68">
        <v>40574138850</v>
      </c>
      <c r="Y32" s="133">
        <v>1.8599999999999998E-2</v>
      </c>
    </row>
    <row r="33" spans="1:26" ht="41.25" customHeight="1">
      <c r="A33" s="93" t="s">
        <v>133</v>
      </c>
      <c r="C33" s="68">
        <v>0</v>
      </c>
      <c r="E33" s="68">
        <v>0</v>
      </c>
      <c r="G33" s="68">
        <v>0</v>
      </c>
      <c r="I33" s="68">
        <v>84176</v>
      </c>
      <c r="K33" s="68">
        <v>1769336418</v>
      </c>
      <c r="M33" s="68">
        <v>0</v>
      </c>
      <c r="O33" s="68">
        <v>0</v>
      </c>
      <c r="Q33" s="68">
        <v>84176</v>
      </c>
      <c r="S33" s="68">
        <v>18000</v>
      </c>
      <c r="U33" s="68">
        <v>1769336418</v>
      </c>
      <c r="W33" s="68">
        <v>1506152750.4000001</v>
      </c>
      <c r="Y33" s="133">
        <v>6.9999999999999999E-4</v>
      </c>
    </row>
    <row r="34" spans="1:26" ht="41.25" customHeight="1">
      <c r="A34" s="93" t="s">
        <v>134</v>
      </c>
      <c r="C34" s="68">
        <v>0</v>
      </c>
      <c r="E34" s="68">
        <v>0</v>
      </c>
      <c r="G34" s="68">
        <v>0</v>
      </c>
      <c r="I34" s="68">
        <v>1132400</v>
      </c>
      <c r="K34" s="68">
        <v>26027434070</v>
      </c>
      <c r="M34" s="68">
        <v>-32400</v>
      </c>
      <c r="O34" s="68">
        <v>802281852</v>
      </c>
      <c r="Q34" s="68">
        <v>1100000</v>
      </c>
      <c r="S34" s="68">
        <v>25610</v>
      </c>
      <c r="U34" s="68">
        <v>25282742385</v>
      </c>
      <c r="W34" s="68">
        <v>28003382550</v>
      </c>
      <c r="Y34" s="133">
        <v>1.2800000000000001E-2</v>
      </c>
    </row>
    <row r="35" spans="1:26" ht="41.25" customHeight="1">
      <c r="A35" s="93" t="s">
        <v>135</v>
      </c>
      <c r="C35" s="68">
        <v>0</v>
      </c>
      <c r="E35" s="68">
        <v>0</v>
      </c>
      <c r="G35" s="68">
        <v>0</v>
      </c>
      <c r="I35" s="68">
        <v>2137931</v>
      </c>
      <c r="K35" s="68">
        <v>0</v>
      </c>
      <c r="M35" s="68">
        <v>0</v>
      </c>
      <c r="O35" s="68">
        <v>0</v>
      </c>
      <c r="Q35" s="68">
        <v>2137931</v>
      </c>
      <c r="S35" s="68">
        <v>18220</v>
      </c>
      <c r="U35" s="68">
        <v>46012550982</v>
      </c>
      <c r="W35" s="68">
        <v>38721331858.221001</v>
      </c>
      <c r="Y35" s="133">
        <v>1.77E-2</v>
      </c>
    </row>
    <row r="36" spans="1:26" ht="41.25" customHeight="1">
      <c r="A36" s="93" t="s">
        <v>136</v>
      </c>
      <c r="C36" s="68">
        <v>0</v>
      </c>
      <c r="E36" s="68">
        <v>0</v>
      </c>
      <c r="G36" s="68">
        <v>0</v>
      </c>
      <c r="I36" s="68">
        <v>11013</v>
      </c>
      <c r="K36" s="68">
        <v>358247492</v>
      </c>
      <c r="M36" s="68">
        <v>-11013</v>
      </c>
      <c r="O36" s="68">
        <v>476773384</v>
      </c>
      <c r="Q36" s="68">
        <v>0</v>
      </c>
      <c r="S36" s="68">
        <v>0</v>
      </c>
      <c r="U36" s="68">
        <v>0</v>
      </c>
      <c r="W36" s="68">
        <v>0</v>
      </c>
      <c r="Y36" s="133">
        <v>0</v>
      </c>
    </row>
    <row r="37" spans="1:26" ht="41.25" customHeight="1" thickBot="1">
      <c r="D37" s="98"/>
      <c r="E37" s="67">
        <f>SUM(D12:E36)</f>
        <v>1787123240397</v>
      </c>
      <c r="F37" s="98"/>
      <c r="G37" s="67">
        <f>SUM(G12:G36)</f>
        <v>1799065530006.7681</v>
      </c>
      <c r="H37" s="98"/>
      <c r="J37" s="98"/>
      <c r="K37" s="67">
        <f>SUM(K12:K36)</f>
        <v>119541896238</v>
      </c>
      <c r="L37" s="98"/>
      <c r="N37" s="98"/>
      <c r="O37" s="67">
        <f>SUM(O12:O36)</f>
        <v>167635477441</v>
      </c>
      <c r="P37" s="98"/>
      <c r="T37" s="98"/>
      <c r="U37" s="67">
        <f>SUM(U12:U36)</f>
        <v>1750681559861</v>
      </c>
      <c r="V37" s="98"/>
      <c r="W37" s="67">
        <f>SUM(W12:W36)</f>
        <v>2093033129126.6626</v>
      </c>
      <c r="Y37" s="131">
        <f>SUM(Y12:Y36)</f>
        <v>0.95760000000000012</v>
      </c>
    </row>
    <row r="38" spans="1:26" ht="41.25" customHeight="1" thickTop="1">
      <c r="W38" s="66"/>
    </row>
    <row r="39" spans="1:26" ht="41.25" customHeight="1">
      <c r="E39" s="68"/>
      <c r="U39" s="68"/>
      <c r="W39" s="68"/>
    </row>
    <row r="40" spans="1:26" ht="37.5" customHeight="1" thickBot="1">
      <c r="G40" s="66"/>
      <c r="U40" s="68"/>
      <c r="W40" s="68"/>
      <c r="Z40" s="67">
        <f t="shared" ref="Z40" si="0">SUM(Z12:Z39)</f>
        <v>0</v>
      </c>
    </row>
    <row r="41" spans="1:26" ht="32.25" thickTop="1">
      <c r="U41" s="68"/>
      <c r="W41" s="68"/>
    </row>
    <row r="42" spans="1:26">
      <c r="W42" s="68"/>
    </row>
  </sheetData>
  <mergeCells count="17">
    <mergeCell ref="W10:W11"/>
    <mergeCell ref="I10:K10"/>
    <mergeCell ref="M10:O10"/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U10:U11"/>
  </mergeCells>
  <pageMargins left="0.7" right="0.7" top="0.75" bottom="0.75" header="0.3" footer="0.3"/>
  <pageSetup paperSize="9"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9"/>
  <sheetViews>
    <sheetView rightToLeft="1" view="pageBreakPreview" zoomScale="70" zoomScaleNormal="100" zoomScaleSheetLayoutView="70" workbookViewId="0">
      <selection activeCell="S12" sqref="S12"/>
    </sheetView>
  </sheetViews>
  <sheetFormatPr defaultColWidth="9.140625" defaultRowHeight="24.75"/>
  <cols>
    <col min="1" max="1" width="27" style="22" bestFit="1" customWidth="1"/>
    <col min="2" max="2" width="1" style="22" customWidth="1"/>
    <col min="3" max="3" width="30.42578125" style="22" customWidth="1"/>
    <col min="4" max="4" width="3" style="22" customWidth="1"/>
    <col min="5" max="5" width="20.5703125" style="22" customWidth="1"/>
    <col min="6" max="6" width="1" style="22" customWidth="1"/>
    <col min="7" max="7" width="16.5703125" style="22" customWidth="1"/>
    <col min="8" max="8" width="2.28515625" style="22" customWidth="1"/>
    <col min="9" max="9" width="9" style="22" customWidth="1"/>
    <col min="10" max="10" width="1" style="22" customWidth="1"/>
    <col min="11" max="11" width="21.5703125" style="22" bestFit="1" customWidth="1"/>
    <col min="12" max="12" width="1" style="22" customWidth="1"/>
    <col min="13" max="13" width="22.7109375" style="22" bestFit="1" customWidth="1"/>
    <col min="14" max="14" width="1" style="22" customWidth="1"/>
    <col min="15" max="15" width="23" style="22" bestFit="1" customWidth="1"/>
    <col min="16" max="16" width="1" style="22" customWidth="1"/>
    <col min="17" max="17" width="22.5703125" style="22" bestFit="1" customWidth="1"/>
    <col min="18" max="18" width="1" style="22" customWidth="1"/>
    <col min="19" max="19" width="15.85546875" style="22" customWidth="1"/>
    <col min="20" max="20" width="1" style="22" customWidth="1"/>
    <col min="21" max="21" width="9.140625" style="22" customWidth="1"/>
    <col min="22" max="16384" width="9.140625" style="22"/>
  </cols>
  <sheetData>
    <row r="2" spans="1:19" ht="26.25">
      <c r="D2" s="23"/>
      <c r="E2" s="106" t="s">
        <v>67</v>
      </c>
      <c r="F2" s="106" t="s">
        <v>0</v>
      </c>
      <c r="G2" s="106" t="s">
        <v>0</v>
      </c>
      <c r="H2" s="106" t="s">
        <v>0</v>
      </c>
      <c r="I2" s="106"/>
      <c r="J2" s="106"/>
      <c r="K2" s="106"/>
      <c r="L2" s="106"/>
      <c r="M2" s="106"/>
    </row>
    <row r="3" spans="1:19" ht="26.25">
      <c r="D3" s="23"/>
      <c r="E3" s="106" t="s">
        <v>1</v>
      </c>
      <c r="F3" s="106" t="s">
        <v>1</v>
      </c>
      <c r="G3" s="106" t="s">
        <v>1</v>
      </c>
      <c r="H3" s="106" t="s">
        <v>1</v>
      </c>
      <c r="I3" s="106"/>
      <c r="J3" s="106"/>
      <c r="K3" s="106"/>
      <c r="L3" s="106"/>
      <c r="M3" s="106"/>
    </row>
    <row r="4" spans="1:19" ht="26.25">
      <c r="D4" s="23"/>
      <c r="E4" s="106" t="str">
        <f>سهام!A4</f>
        <v>برای ماه منتهی به 1400/04/31</v>
      </c>
      <c r="F4" s="106" t="s">
        <v>2</v>
      </c>
      <c r="G4" s="106" t="s">
        <v>2</v>
      </c>
      <c r="H4" s="106" t="s">
        <v>2</v>
      </c>
      <c r="I4" s="106"/>
      <c r="J4" s="106"/>
      <c r="K4" s="106"/>
      <c r="L4" s="106"/>
      <c r="M4" s="106"/>
    </row>
    <row r="5" spans="1:19" ht="33.75">
      <c r="A5" s="108" t="s">
        <v>70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</row>
    <row r="6" spans="1:19" ht="27" thickBot="1">
      <c r="A6" s="106" t="s">
        <v>17</v>
      </c>
      <c r="C6" s="107" t="s">
        <v>18</v>
      </c>
      <c r="D6" s="107" t="s">
        <v>18</v>
      </c>
      <c r="E6" s="107" t="s">
        <v>18</v>
      </c>
      <c r="F6" s="107" t="s">
        <v>18</v>
      </c>
      <c r="G6" s="107" t="s">
        <v>18</v>
      </c>
      <c r="H6" s="107" t="s">
        <v>18</v>
      </c>
      <c r="I6" s="107" t="s">
        <v>18</v>
      </c>
      <c r="K6" s="24" t="str">
        <f>سهام!C9</f>
        <v>1400/03/31</v>
      </c>
      <c r="M6" s="107" t="s">
        <v>4</v>
      </c>
      <c r="N6" s="107" t="s">
        <v>4</v>
      </c>
      <c r="O6" s="107" t="s">
        <v>4</v>
      </c>
      <c r="Q6" s="107" t="str">
        <f>سهام!Q9</f>
        <v>1400/04/31</v>
      </c>
      <c r="R6" s="107" t="s">
        <v>5</v>
      </c>
      <c r="S6" s="107" t="s">
        <v>5</v>
      </c>
    </row>
    <row r="7" spans="1:19" ht="52.5">
      <c r="A7" s="106" t="s">
        <v>17</v>
      </c>
      <c r="C7" s="25" t="s">
        <v>19</v>
      </c>
      <c r="E7" s="25" t="s">
        <v>20</v>
      </c>
      <c r="G7" s="25" t="s">
        <v>21</v>
      </c>
      <c r="I7" s="25" t="s">
        <v>15</v>
      </c>
      <c r="K7" s="25" t="s">
        <v>22</v>
      </c>
      <c r="M7" s="25" t="s">
        <v>23</v>
      </c>
      <c r="O7" s="25" t="s">
        <v>24</v>
      </c>
      <c r="Q7" s="25" t="s">
        <v>22</v>
      </c>
      <c r="S7" s="81" t="s">
        <v>16</v>
      </c>
    </row>
    <row r="8" spans="1:19" ht="26.25">
      <c r="A8" s="26" t="s">
        <v>26</v>
      </c>
      <c r="C8" s="22" t="s">
        <v>27</v>
      </c>
      <c r="E8" s="22" t="s">
        <v>25</v>
      </c>
      <c r="G8" s="22" t="s">
        <v>28</v>
      </c>
      <c r="I8" s="22">
        <v>0</v>
      </c>
      <c r="K8" s="84">
        <v>541903089</v>
      </c>
      <c r="M8" s="84">
        <v>3657289</v>
      </c>
      <c r="O8" s="84">
        <v>0</v>
      </c>
      <c r="Q8" s="84">
        <v>545560378</v>
      </c>
      <c r="S8" s="132">
        <v>2.0000000000000001E-4</v>
      </c>
    </row>
    <row r="9" spans="1:19" ht="26.25">
      <c r="A9" s="26" t="s">
        <v>63</v>
      </c>
      <c r="C9" s="22" t="s">
        <v>64</v>
      </c>
      <c r="E9" s="22" t="s">
        <v>25</v>
      </c>
      <c r="G9" s="22" t="s">
        <v>65</v>
      </c>
      <c r="I9" s="22">
        <v>0</v>
      </c>
      <c r="K9" s="84">
        <v>499207546</v>
      </c>
      <c r="M9" s="84">
        <v>118731842341</v>
      </c>
      <c r="O9" s="84">
        <v>87204096424</v>
      </c>
      <c r="Q9" s="84">
        <v>32026953463</v>
      </c>
      <c r="S9" s="132">
        <v>1.47E-2</v>
      </c>
    </row>
    <row r="10" spans="1:19" ht="26.25">
      <c r="A10" s="26" t="s">
        <v>137</v>
      </c>
      <c r="C10" s="22" t="s">
        <v>138</v>
      </c>
      <c r="E10" s="22" t="s">
        <v>25</v>
      </c>
      <c r="G10" s="22" t="s">
        <v>139</v>
      </c>
      <c r="I10" s="22">
        <v>0</v>
      </c>
      <c r="K10" s="84">
        <v>0</v>
      </c>
      <c r="M10" s="84">
        <v>36000000</v>
      </c>
      <c r="O10" s="84">
        <v>110000</v>
      </c>
      <c r="Q10" s="84">
        <v>35890000</v>
      </c>
      <c r="S10" s="132">
        <v>0</v>
      </c>
    </row>
    <row r="11" spans="1:19" ht="27" thickBot="1">
      <c r="K11" s="27">
        <f>SUM(K8:K10)</f>
        <v>1041110635</v>
      </c>
      <c r="L11" s="26"/>
      <c r="M11" s="27">
        <f>SUM(M8:M10)</f>
        <v>118771499630</v>
      </c>
      <c r="N11" s="26"/>
      <c r="O11" s="27">
        <f>SUM(O8:O10)</f>
        <v>87204206424</v>
      </c>
      <c r="P11" s="26"/>
      <c r="Q11" s="27">
        <f>SUM(Q8:Q10)</f>
        <v>32608403841</v>
      </c>
      <c r="R11" s="26"/>
      <c r="S11" s="94">
        <f>SUM(S8:S10)</f>
        <v>1.49E-2</v>
      </c>
    </row>
    <row r="12" spans="1:19" ht="25.5" thickTop="1">
      <c r="M12" s="51"/>
    </row>
    <row r="13" spans="1:19">
      <c r="M13" s="51"/>
    </row>
    <row r="14" spans="1:19">
      <c r="M14" s="51"/>
    </row>
    <row r="15" spans="1:19">
      <c r="M15" s="51"/>
    </row>
    <row r="16" spans="1:19">
      <c r="M16" s="51"/>
    </row>
    <row r="17" spans="13:13">
      <c r="M17" s="51"/>
    </row>
    <row r="18" spans="13:13">
      <c r="M18" s="51"/>
    </row>
    <row r="19" spans="13:13">
      <c r="M19" s="51"/>
    </row>
    <row r="20" spans="13:13">
      <c r="M20" s="51"/>
    </row>
    <row r="21" spans="13:13">
      <c r="M21" s="51"/>
    </row>
    <row r="22" spans="13:13">
      <c r="M22" s="51"/>
    </row>
    <row r="23" spans="13:13">
      <c r="M23" s="51"/>
    </row>
    <row r="24" spans="13:13">
      <c r="M24" s="51"/>
    </row>
    <row r="25" spans="13:13">
      <c r="M25" s="51"/>
    </row>
    <row r="26" spans="13:13">
      <c r="M26" s="51"/>
    </row>
    <row r="27" spans="13:13">
      <c r="M27" s="51"/>
    </row>
    <row r="28" spans="13:13">
      <c r="M28" s="51"/>
    </row>
    <row r="29" spans="13:13">
      <c r="M29" s="51"/>
    </row>
    <row r="30" spans="13:13">
      <c r="M30" s="51"/>
    </row>
    <row r="31" spans="13:13">
      <c r="M31" s="51"/>
    </row>
    <row r="32" spans="13:13">
      <c r="M32" s="51"/>
    </row>
    <row r="33" spans="13:13">
      <c r="M33" s="51"/>
    </row>
    <row r="34" spans="13:13">
      <c r="M34" s="51"/>
    </row>
    <row r="35" spans="13:13">
      <c r="M35" s="51"/>
    </row>
    <row r="36" spans="13:13">
      <c r="M36" s="51"/>
    </row>
    <row r="37" spans="13:13">
      <c r="M37" s="51"/>
    </row>
    <row r="38" spans="13:13">
      <c r="M38" s="51"/>
    </row>
    <row r="39" spans="13:13">
      <c r="M39" s="51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3"/>
  <sheetViews>
    <sheetView rightToLeft="1" view="pageBreakPreview" zoomScale="60" zoomScaleNormal="100" workbookViewId="0">
      <selection activeCell="I14" sqref="I14"/>
    </sheetView>
  </sheetViews>
  <sheetFormatPr defaultColWidth="9.140625" defaultRowHeight="27.75"/>
  <cols>
    <col min="1" max="1" width="57.85546875" style="5" customWidth="1"/>
    <col min="2" max="2" width="1" style="5" customWidth="1"/>
    <col min="3" max="3" width="15.5703125" style="5" customWidth="1"/>
    <col min="4" max="4" width="1" style="5" customWidth="1"/>
    <col min="5" max="5" width="30.5703125" style="5" bestFit="1" customWidth="1"/>
    <col min="6" max="6" width="1" style="5" customWidth="1"/>
    <col min="7" max="7" width="25.7109375" style="5" bestFit="1" customWidth="1"/>
    <col min="8" max="8" width="1" style="5" customWidth="1"/>
    <col min="9" max="9" width="22.42578125" style="5" customWidth="1"/>
    <col min="10" max="10" width="4.140625" style="5" customWidth="1"/>
    <col min="11" max="11" width="9.140625" style="5" customWidth="1"/>
    <col min="12" max="16384" width="9.140625" style="5"/>
  </cols>
  <sheetData>
    <row r="2" spans="1:13" ht="30">
      <c r="A2" s="109" t="s">
        <v>67</v>
      </c>
      <c r="B2" s="109"/>
      <c r="C2" s="109"/>
      <c r="D2" s="109"/>
      <c r="E2" s="109"/>
      <c r="F2" s="109"/>
      <c r="G2" s="109"/>
      <c r="H2" s="109"/>
      <c r="I2" s="109"/>
    </row>
    <row r="3" spans="1:13" ht="30">
      <c r="A3" s="109" t="s">
        <v>29</v>
      </c>
      <c r="B3" s="109" t="s">
        <v>29</v>
      </c>
      <c r="C3" s="109"/>
      <c r="D3" s="109"/>
      <c r="E3" s="109" t="s">
        <v>29</v>
      </c>
      <c r="F3" s="109" t="s">
        <v>29</v>
      </c>
      <c r="G3" s="109" t="s">
        <v>29</v>
      </c>
      <c r="H3" s="109"/>
      <c r="I3" s="109"/>
    </row>
    <row r="4" spans="1:13" ht="30">
      <c r="A4" s="109" t="str">
        <f>سهام!A4</f>
        <v>برای ماه منتهی به 1400/04/31</v>
      </c>
      <c r="B4" s="109" t="s">
        <v>2</v>
      </c>
      <c r="C4" s="109"/>
      <c r="D4" s="109"/>
      <c r="E4" s="109" t="s">
        <v>2</v>
      </c>
      <c r="F4" s="109" t="s">
        <v>2</v>
      </c>
      <c r="G4" s="109" t="s">
        <v>2</v>
      </c>
      <c r="H4" s="109"/>
      <c r="I4" s="109"/>
    </row>
    <row r="5" spans="1:13" ht="30">
      <c r="A5" s="38"/>
      <c r="B5" s="38"/>
      <c r="C5" s="38"/>
      <c r="D5" s="38"/>
      <c r="E5" s="38"/>
      <c r="F5" s="38"/>
      <c r="G5" s="38"/>
      <c r="H5" s="38"/>
      <c r="I5" s="38"/>
    </row>
    <row r="6" spans="1:13" ht="28.5">
      <c r="A6" s="110" t="s">
        <v>75</v>
      </c>
      <c r="B6" s="110"/>
      <c r="C6" s="110"/>
      <c r="D6" s="110"/>
      <c r="E6" s="110"/>
      <c r="F6" s="110"/>
      <c r="G6" s="110"/>
    </row>
    <row r="7" spans="1:13" ht="28.5">
      <c r="A7" s="52"/>
      <c r="B7" s="52"/>
      <c r="C7" s="111" t="s">
        <v>128</v>
      </c>
      <c r="D7" s="111"/>
      <c r="E7" s="111"/>
      <c r="F7" s="111"/>
      <c r="G7" s="111"/>
      <c r="H7" s="111"/>
      <c r="I7" s="111"/>
    </row>
    <row r="8" spans="1:13" ht="64.5" customHeight="1" thickBot="1">
      <c r="A8" s="7" t="s">
        <v>33</v>
      </c>
      <c r="C8" s="37" t="s">
        <v>71</v>
      </c>
      <c r="E8" s="7" t="s">
        <v>22</v>
      </c>
      <c r="G8" s="7" t="s">
        <v>52</v>
      </c>
      <c r="I8" s="88" t="s">
        <v>12</v>
      </c>
    </row>
    <row r="9" spans="1:13" ht="31.5">
      <c r="A9" s="8" t="s">
        <v>58</v>
      </c>
      <c r="C9" s="5" t="s">
        <v>72</v>
      </c>
      <c r="E9" s="98">
        <f>'سرمایه‌گذاری در سهام '!S39</f>
        <v>180997317423</v>
      </c>
      <c r="F9" s="87"/>
      <c r="G9" s="91">
        <f>E9/E13</f>
        <v>0.99505214928996188</v>
      </c>
      <c r="H9" s="87"/>
      <c r="I9" s="92">
        <f>E9/1863958529241</f>
        <v>9.7103725530149926E-2</v>
      </c>
    </row>
    <row r="10" spans="1:13" ht="31.5">
      <c r="A10" s="8" t="s">
        <v>108</v>
      </c>
      <c r="C10" s="5" t="s">
        <v>73</v>
      </c>
      <c r="E10" s="98">
        <f>'سرمایه‌گذاری در اوراق بهادار '!Q11</f>
        <v>0</v>
      </c>
      <c r="F10" s="87"/>
      <c r="G10" s="91">
        <f>E10/E13</f>
        <v>0</v>
      </c>
      <c r="H10" s="87"/>
      <c r="I10" s="92">
        <f t="shared" ref="I10:I12" si="0">E10/1863958529241</f>
        <v>0</v>
      </c>
    </row>
    <row r="11" spans="1:13" ht="31.5">
      <c r="A11" s="8" t="s">
        <v>59</v>
      </c>
      <c r="C11" s="5" t="s">
        <v>74</v>
      </c>
      <c r="E11" s="98">
        <f>'درآمد سپرده بانکی '!I13</f>
        <v>441392813</v>
      </c>
      <c r="F11" s="87"/>
      <c r="G11" s="91">
        <f>E11/E13</f>
        <v>2.4266042917660412E-3</v>
      </c>
      <c r="H11" s="87"/>
      <c r="I11" s="92">
        <f t="shared" si="0"/>
        <v>2.3680398789759245E-4</v>
      </c>
    </row>
    <row r="12" spans="1:13" ht="31.5">
      <c r="A12" s="8" t="s">
        <v>66</v>
      </c>
      <c r="C12" s="5" t="s">
        <v>99</v>
      </c>
      <c r="E12" s="98">
        <f>'سایر درآمدها '!E13</f>
        <v>458607962</v>
      </c>
      <c r="F12" s="87"/>
      <c r="G12" s="89">
        <f>E12/E13</f>
        <v>2.5212464182720563E-3</v>
      </c>
      <c r="H12" s="87"/>
      <c r="I12" s="92">
        <f t="shared" si="0"/>
        <v>2.4603978833517511E-4</v>
      </c>
    </row>
    <row r="13" spans="1:13" ht="32.25" thickBot="1">
      <c r="E13" s="96">
        <f>SUM(E9:E12)</f>
        <v>181897318198</v>
      </c>
      <c r="F13" s="85">
        <f t="shared" ref="F13:H13" si="1">SUM(F9:F11)</f>
        <v>0</v>
      </c>
      <c r="G13" s="90">
        <f>SUM(G9:G12)</f>
        <v>0.99999999999999989</v>
      </c>
      <c r="H13" s="85">
        <f t="shared" si="1"/>
        <v>0</v>
      </c>
      <c r="I13" s="86">
        <f>SUM(I9:I12)</f>
        <v>9.7586569306382695E-2</v>
      </c>
    </row>
    <row r="14" spans="1:13" ht="28.5" thickTop="1">
      <c r="I14" s="31"/>
      <c r="M14" s="47"/>
    </row>
    <row r="15" spans="1:13">
      <c r="M15" s="47"/>
    </row>
    <row r="16" spans="1:13">
      <c r="M16" s="47"/>
    </row>
    <row r="17" spans="9:20">
      <c r="I17" s="32"/>
      <c r="M17" s="47"/>
    </row>
    <row r="18" spans="9:20">
      <c r="M18" s="47"/>
      <c r="T18" s="11"/>
    </row>
    <row r="19" spans="9:20">
      <c r="M19" s="47"/>
    </row>
    <row r="20" spans="9:20">
      <c r="M20" s="47"/>
    </row>
    <row r="21" spans="9:20">
      <c r="M21" s="47"/>
    </row>
    <row r="22" spans="9:20">
      <c r="M22" s="47"/>
    </row>
    <row r="23" spans="9:20">
      <c r="M23" s="47"/>
    </row>
    <row r="24" spans="9:20">
      <c r="M24" s="47"/>
    </row>
    <row r="25" spans="9:20">
      <c r="M25" s="47"/>
    </row>
    <row r="26" spans="9:20">
      <c r="M26" s="47"/>
    </row>
    <row r="27" spans="9:20">
      <c r="M27" s="47"/>
    </row>
    <row r="28" spans="9:20">
      <c r="M28" s="47"/>
    </row>
    <row r="29" spans="9:20">
      <c r="M29" s="47"/>
    </row>
    <row r="30" spans="9:20">
      <c r="M30" s="47"/>
    </row>
    <row r="31" spans="9:20">
      <c r="M31" s="47"/>
    </row>
    <row r="32" spans="9:20">
      <c r="M32" s="47"/>
    </row>
    <row r="33" spans="13:13">
      <c r="M33" s="47"/>
    </row>
    <row r="34" spans="13:13">
      <c r="M34" s="47"/>
    </row>
    <row r="35" spans="13:13">
      <c r="M35" s="47"/>
    </row>
    <row r="36" spans="13:13">
      <c r="M36" s="47"/>
    </row>
    <row r="37" spans="13:13">
      <c r="M37" s="47"/>
    </row>
    <row r="38" spans="13:13">
      <c r="M38" s="47"/>
    </row>
    <row r="39" spans="13:13">
      <c r="M39" s="47"/>
    </row>
    <row r="40" spans="13:13">
      <c r="M40" s="47"/>
    </row>
    <row r="41" spans="13:13">
      <c r="M41" s="47"/>
    </row>
    <row r="42" spans="13:13">
      <c r="M42" s="47"/>
    </row>
    <row r="43" spans="13:13">
      <c r="M43" s="47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8"/>
  <sheetViews>
    <sheetView rightToLeft="1" view="pageBreakPreview" zoomScale="60" zoomScaleNormal="100" workbookViewId="0">
      <selection activeCell="S12" sqref="S12"/>
    </sheetView>
  </sheetViews>
  <sheetFormatPr defaultColWidth="9.140625" defaultRowHeight="27.75"/>
  <cols>
    <col min="1" max="1" width="42" style="5" bestFit="1" customWidth="1"/>
    <col min="2" max="2" width="1" style="5" customWidth="1"/>
    <col min="3" max="3" width="23.140625" style="5" bestFit="1" customWidth="1"/>
    <col min="4" max="4" width="1" style="5" customWidth="1"/>
    <col min="5" max="5" width="19.42578125" style="5" bestFit="1" customWidth="1"/>
    <col min="6" max="6" width="1" style="5" customWidth="1"/>
    <col min="7" max="7" width="12.28515625" style="5" bestFit="1" customWidth="1"/>
    <col min="8" max="8" width="1" style="5" customWidth="1"/>
    <col min="9" max="9" width="28.140625" style="5" customWidth="1"/>
    <col min="10" max="10" width="1" style="5" customWidth="1"/>
    <col min="11" max="11" width="15.85546875" style="5" bestFit="1" customWidth="1"/>
    <col min="12" max="12" width="1" style="5" customWidth="1"/>
    <col min="13" max="13" width="23.140625" style="5" bestFit="1" customWidth="1"/>
    <col min="14" max="14" width="1" style="5" customWidth="1"/>
    <col min="15" max="15" width="27" style="5" bestFit="1" customWidth="1"/>
    <col min="16" max="16" width="1" style="5" customWidth="1"/>
    <col min="17" max="17" width="15.85546875" style="5" bestFit="1" customWidth="1"/>
    <col min="18" max="18" width="1" style="5" customWidth="1"/>
    <col min="19" max="19" width="25.42578125" style="5" bestFit="1" customWidth="1"/>
    <col min="20" max="20" width="1" style="5" customWidth="1"/>
    <col min="21" max="21" width="9.140625" style="5" customWidth="1"/>
    <col min="22" max="16384" width="9.140625" style="5"/>
  </cols>
  <sheetData>
    <row r="2" spans="1:19" ht="30">
      <c r="A2" s="109" t="s">
        <v>67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ht="30">
      <c r="A3" s="109" t="s">
        <v>29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</row>
    <row r="4" spans="1:19" ht="30">
      <c r="A4" s="109" t="str">
        <f>'جمع درآمدها'!A4:I4</f>
        <v>برای ماه منتهی به 1400/04/31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</row>
    <row r="5" spans="1:19" ht="36">
      <c r="A5" s="112" t="s">
        <v>76</v>
      </c>
      <c r="B5" s="112"/>
      <c r="C5" s="112"/>
      <c r="D5" s="112"/>
      <c r="E5" s="112"/>
      <c r="F5" s="112"/>
      <c r="G5" s="112"/>
      <c r="H5" s="112"/>
      <c r="I5" s="112"/>
    </row>
    <row r="6" spans="1:19" ht="30.75" thickBot="1">
      <c r="A6" s="114" t="s">
        <v>30</v>
      </c>
      <c r="B6" s="114"/>
      <c r="C6" s="114"/>
      <c r="D6" s="114"/>
      <c r="E6" s="114"/>
      <c r="F6" s="114"/>
      <c r="G6" s="114"/>
      <c r="I6" s="114" t="s">
        <v>129</v>
      </c>
      <c r="J6" s="114"/>
      <c r="K6" s="114"/>
      <c r="L6" s="114"/>
      <c r="M6" s="114"/>
      <c r="O6" s="113" t="s">
        <v>130</v>
      </c>
      <c r="P6" s="113" t="s">
        <v>32</v>
      </c>
      <c r="Q6" s="113" t="s">
        <v>32</v>
      </c>
      <c r="R6" s="113" t="s">
        <v>32</v>
      </c>
      <c r="S6" s="113" t="s">
        <v>32</v>
      </c>
    </row>
    <row r="7" spans="1:19" ht="30.75" thickBot="1">
      <c r="A7" s="28" t="s">
        <v>33</v>
      </c>
      <c r="B7" s="59"/>
      <c r="C7" s="28" t="s">
        <v>34</v>
      </c>
      <c r="D7" s="59"/>
      <c r="E7" s="28" t="s">
        <v>14</v>
      </c>
      <c r="F7" s="59"/>
      <c r="G7" s="28" t="s">
        <v>15</v>
      </c>
      <c r="I7" s="28" t="s">
        <v>35</v>
      </c>
      <c r="K7" s="28" t="s">
        <v>36</v>
      </c>
      <c r="M7" s="28" t="s">
        <v>37</v>
      </c>
      <c r="O7" s="28" t="s">
        <v>35</v>
      </c>
      <c r="Q7" s="28" t="s">
        <v>36</v>
      </c>
      <c r="S7" s="28" t="s">
        <v>37</v>
      </c>
    </row>
    <row r="8" spans="1:19" ht="30">
      <c r="A8" s="8" t="s">
        <v>26</v>
      </c>
      <c r="C8" s="13">
        <v>30</v>
      </c>
      <c r="E8" s="5" t="s">
        <v>38</v>
      </c>
      <c r="G8" s="5">
        <v>0</v>
      </c>
      <c r="I8" s="13">
        <v>3657289</v>
      </c>
      <c r="K8" s="13">
        <v>0</v>
      </c>
      <c r="M8" s="13">
        <v>3657289</v>
      </c>
      <c r="O8" s="13">
        <v>17841002</v>
      </c>
      <c r="Q8" s="13">
        <v>0</v>
      </c>
      <c r="S8" s="13">
        <v>17841002</v>
      </c>
    </row>
    <row r="9" spans="1:19" ht="30">
      <c r="A9" s="8" t="s">
        <v>63</v>
      </c>
      <c r="C9" s="13">
        <v>31</v>
      </c>
      <c r="E9" s="5" t="s">
        <v>38</v>
      </c>
      <c r="G9" s="5">
        <v>0</v>
      </c>
      <c r="I9" s="13">
        <v>436259</v>
      </c>
      <c r="K9" s="13">
        <v>0</v>
      </c>
      <c r="M9" s="13">
        <v>436259</v>
      </c>
      <c r="O9" s="13">
        <v>278318934</v>
      </c>
      <c r="Q9" s="13">
        <v>0</v>
      </c>
      <c r="S9" s="13">
        <v>278318934</v>
      </c>
    </row>
    <row r="10" spans="1:19" ht="30">
      <c r="A10" s="8" t="s">
        <v>63</v>
      </c>
      <c r="C10" s="13">
        <v>1</v>
      </c>
      <c r="E10" s="5" t="s">
        <v>38</v>
      </c>
      <c r="G10" s="5">
        <v>19</v>
      </c>
      <c r="I10" s="13">
        <v>0</v>
      </c>
      <c r="K10" s="13">
        <v>0</v>
      </c>
      <c r="M10" s="13">
        <v>0</v>
      </c>
      <c r="O10" s="13">
        <v>145232877</v>
      </c>
      <c r="Q10" s="13">
        <v>0</v>
      </c>
      <c r="S10" s="13">
        <v>145232877</v>
      </c>
    </row>
    <row r="11" spans="1:19" ht="30.75" thickBot="1">
      <c r="A11" s="36"/>
      <c r="C11" s="36"/>
      <c r="E11" s="36" t="s">
        <v>38</v>
      </c>
      <c r="G11" s="36"/>
      <c r="I11" s="54">
        <f>SUM(I8:I10)</f>
        <v>4093548</v>
      </c>
      <c r="J11" s="29"/>
      <c r="K11" s="54">
        <f>SUM(K8:K10)</f>
        <v>0</v>
      </c>
      <c r="L11" s="54"/>
      <c r="M11" s="54">
        <f>SUM(M8:M10)</f>
        <v>4093548</v>
      </c>
      <c r="N11" s="54"/>
      <c r="O11" s="54">
        <f>SUM(O8:O10)</f>
        <v>441392813</v>
      </c>
      <c r="P11" s="54"/>
      <c r="Q11" s="54">
        <f>SUM(Q8:Q10)</f>
        <v>0</v>
      </c>
      <c r="R11" s="54"/>
      <c r="S11" s="54">
        <f>SUM(S8:S10)</f>
        <v>441392813</v>
      </c>
    </row>
    <row r="12" spans="1:19" ht="28.5" thickTop="1">
      <c r="E12" s="5" t="s">
        <v>38</v>
      </c>
      <c r="I12" s="16"/>
      <c r="M12" s="47"/>
    </row>
    <row r="13" spans="1:19">
      <c r="I13" s="6"/>
      <c r="M13" s="47"/>
    </row>
    <row r="14" spans="1:19">
      <c r="M14" s="47"/>
    </row>
    <row r="15" spans="1:19">
      <c r="M15" s="47"/>
    </row>
    <row r="16" spans="1:19">
      <c r="M16" s="47"/>
    </row>
    <row r="17" spans="13:13">
      <c r="M17" s="47"/>
    </row>
    <row r="18" spans="13:13">
      <c r="M18" s="47"/>
    </row>
    <row r="19" spans="13:13">
      <c r="M19" s="47"/>
    </row>
    <row r="20" spans="13:13">
      <c r="M20" s="47"/>
    </row>
    <row r="21" spans="13:13">
      <c r="M21" s="47"/>
    </row>
    <row r="22" spans="13:13">
      <c r="M22" s="47"/>
    </row>
    <row r="23" spans="13:13">
      <c r="M23" s="47"/>
    </row>
    <row r="24" spans="13:13">
      <c r="M24" s="47"/>
    </row>
    <row r="25" spans="13:13">
      <c r="M25" s="47"/>
    </row>
    <row r="26" spans="13:13">
      <c r="M26" s="47"/>
    </row>
    <row r="27" spans="13:13">
      <c r="M27" s="47"/>
    </row>
    <row r="28" spans="13:13">
      <c r="M28" s="47"/>
    </row>
    <row r="29" spans="13:13">
      <c r="M29" s="47"/>
    </row>
    <row r="30" spans="13:13">
      <c r="M30" s="47"/>
    </row>
    <row r="31" spans="13:13">
      <c r="M31" s="47"/>
    </row>
    <row r="32" spans="13:13">
      <c r="M32" s="47"/>
    </row>
    <row r="33" spans="13:13">
      <c r="M33" s="47"/>
    </row>
    <row r="34" spans="13:13">
      <c r="M34" s="47"/>
    </row>
    <row r="35" spans="13:13">
      <c r="M35" s="47"/>
    </row>
    <row r="36" spans="13:13">
      <c r="M36" s="47"/>
    </row>
    <row r="37" spans="13:13">
      <c r="M37" s="47"/>
    </row>
    <row r="38" spans="13:13">
      <c r="M38" s="47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1"/>
  <sheetViews>
    <sheetView rightToLeft="1" view="pageBreakPreview" topLeftCell="A13" zoomScale="60" zoomScaleNormal="100" workbookViewId="0">
      <selection activeCell="S23" sqref="S23"/>
    </sheetView>
  </sheetViews>
  <sheetFormatPr defaultColWidth="9.140625" defaultRowHeight="27.75"/>
  <cols>
    <col min="1" max="1" width="40.42578125" style="5" bestFit="1" customWidth="1"/>
    <col min="2" max="2" width="1" style="5" customWidth="1"/>
    <col min="3" max="3" width="16.5703125" style="5" bestFit="1" customWidth="1"/>
    <col min="4" max="4" width="1" style="5" customWidth="1"/>
    <col min="5" max="5" width="18.7109375" style="5" customWidth="1"/>
    <col min="6" max="6" width="1" style="5" customWidth="1"/>
    <col min="7" max="7" width="15.42578125" style="5" customWidth="1"/>
    <col min="8" max="8" width="1" style="5" customWidth="1"/>
    <col min="9" max="9" width="27" style="5" bestFit="1" customWidth="1"/>
    <col min="10" max="10" width="1" style="5" customWidth="1"/>
    <col min="11" max="11" width="25.140625" style="5" customWidth="1"/>
    <col min="12" max="12" width="1" style="5" customWidth="1"/>
    <col min="13" max="13" width="29.42578125" style="5" bestFit="1" customWidth="1"/>
    <col min="14" max="14" width="1" style="5" customWidth="1"/>
    <col min="15" max="15" width="27" style="5" bestFit="1" customWidth="1"/>
    <col min="16" max="16" width="1" style="5" customWidth="1"/>
    <col min="17" max="17" width="23.7109375" style="5" bestFit="1" customWidth="1"/>
    <col min="18" max="18" width="1" style="5" customWidth="1"/>
    <col min="19" max="19" width="23.85546875" style="5" customWidth="1"/>
    <col min="20" max="20" width="1" style="5" customWidth="1"/>
    <col min="21" max="21" width="9.140625" style="5" customWidth="1"/>
    <col min="22" max="16384" width="9.140625" style="5"/>
  </cols>
  <sheetData>
    <row r="2" spans="1:19" ht="30">
      <c r="A2" s="109" t="s">
        <v>67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ht="30">
      <c r="A3" s="109" t="s">
        <v>29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</row>
    <row r="4" spans="1:19" ht="30">
      <c r="A4" s="109" t="str">
        <f>'جمع درآمدها'!A4:I4</f>
        <v>برای ماه منتهی به 1400/04/31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</row>
    <row r="5" spans="1:19" ht="30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6" spans="1:19" ht="36">
      <c r="A6" s="115" t="s">
        <v>77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</row>
    <row r="7" spans="1:19" ht="30.75" thickBot="1">
      <c r="A7" s="114" t="s">
        <v>3</v>
      </c>
      <c r="C7" s="113" t="s">
        <v>39</v>
      </c>
      <c r="D7" s="113" t="s">
        <v>39</v>
      </c>
      <c r="E7" s="113" t="s">
        <v>39</v>
      </c>
      <c r="F7" s="113" t="s">
        <v>39</v>
      </c>
      <c r="G7" s="113" t="s">
        <v>39</v>
      </c>
      <c r="I7" s="113" t="str">
        <f>'سود اوراق بهادار و سپرده بانکی '!I6:M6</f>
        <v>طی تیر ماه</v>
      </c>
      <c r="J7" s="113" t="s">
        <v>31</v>
      </c>
      <c r="K7" s="113" t="s">
        <v>31</v>
      </c>
      <c r="L7" s="113" t="s">
        <v>31</v>
      </c>
      <c r="M7" s="113" t="s">
        <v>31</v>
      </c>
      <c r="O7" s="113" t="str">
        <f>'سود اوراق بهادار و سپرده بانکی '!O6:S6</f>
        <v>از ابتدای سال مالی تا پایان تیر ماه</v>
      </c>
      <c r="P7" s="113" t="s">
        <v>32</v>
      </c>
      <c r="Q7" s="113" t="s">
        <v>32</v>
      </c>
      <c r="R7" s="113" t="s">
        <v>32</v>
      </c>
      <c r="S7" s="113" t="s">
        <v>32</v>
      </c>
    </row>
    <row r="8" spans="1:19" s="11" customFormat="1" ht="90">
      <c r="A8" s="114" t="s">
        <v>3</v>
      </c>
      <c r="C8" s="60" t="s">
        <v>40</v>
      </c>
      <c r="E8" s="60" t="s">
        <v>41</v>
      </c>
      <c r="G8" s="60" t="s">
        <v>42</v>
      </c>
      <c r="I8" s="60" t="s">
        <v>43</v>
      </c>
      <c r="K8" s="60" t="s">
        <v>36</v>
      </c>
      <c r="M8" s="60" t="s">
        <v>44</v>
      </c>
      <c r="O8" s="60" t="s">
        <v>43</v>
      </c>
      <c r="Q8" s="60" t="s">
        <v>36</v>
      </c>
      <c r="S8" s="60" t="s">
        <v>44</v>
      </c>
    </row>
    <row r="9" spans="1:19" s="11" customFormat="1" ht="30">
      <c r="A9" s="8" t="s">
        <v>86</v>
      </c>
      <c r="B9" s="5"/>
      <c r="C9" s="5" t="s">
        <v>140</v>
      </c>
      <c r="D9" s="5"/>
      <c r="E9" s="13">
        <v>4300000</v>
      </c>
      <c r="F9" s="5"/>
      <c r="G9" s="13">
        <v>550</v>
      </c>
      <c r="H9" s="5"/>
      <c r="I9" s="13">
        <v>2365000000</v>
      </c>
      <c r="J9" s="5"/>
      <c r="K9" s="13">
        <v>318230587</v>
      </c>
      <c r="L9" s="5"/>
      <c r="M9" s="13">
        <v>2046769413</v>
      </c>
      <c r="N9" s="5"/>
      <c r="O9" s="13">
        <v>2365000000</v>
      </c>
      <c r="P9" s="5"/>
      <c r="Q9" s="13">
        <v>318230587</v>
      </c>
      <c r="R9" s="5"/>
      <c r="S9" s="13">
        <v>2046769413</v>
      </c>
    </row>
    <row r="10" spans="1:19" s="11" customFormat="1" ht="30">
      <c r="A10" s="8" t="s">
        <v>113</v>
      </c>
      <c r="B10" s="5"/>
      <c r="C10" s="5" t="s">
        <v>140</v>
      </c>
      <c r="D10" s="5"/>
      <c r="E10" s="13">
        <v>10000000</v>
      </c>
      <c r="F10" s="5"/>
      <c r="G10" s="13">
        <v>28</v>
      </c>
      <c r="H10" s="5"/>
      <c r="I10" s="13">
        <v>280000000</v>
      </c>
      <c r="J10" s="5"/>
      <c r="K10" s="13">
        <v>16767547</v>
      </c>
      <c r="L10" s="5"/>
      <c r="M10" s="13">
        <v>263232453</v>
      </c>
      <c r="N10" s="5"/>
      <c r="O10" s="13">
        <v>280000000</v>
      </c>
      <c r="P10" s="5"/>
      <c r="Q10" s="13">
        <v>16767547</v>
      </c>
      <c r="R10" s="5"/>
      <c r="S10" s="13">
        <v>263232453</v>
      </c>
    </row>
    <row r="11" spans="1:19" s="11" customFormat="1" ht="30">
      <c r="A11" s="8" t="s">
        <v>85</v>
      </c>
      <c r="B11" s="5"/>
      <c r="C11" s="5" t="s">
        <v>120</v>
      </c>
      <c r="D11" s="5"/>
      <c r="E11" s="13">
        <v>3500000</v>
      </c>
      <c r="F11" s="5"/>
      <c r="G11" s="13">
        <v>1220</v>
      </c>
      <c r="H11" s="5"/>
      <c r="I11" s="13">
        <v>0</v>
      </c>
      <c r="J11" s="5"/>
      <c r="K11" s="13">
        <v>0</v>
      </c>
      <c r="L11" s="5"/>
      <c r="M11" s="13">
        <v>0</v>
      </c>
      <c r="N11" s="5"/>
      <c r="O11" s="13">
        <v>4270000000</v>
      </c>
      <c r="P11" s="5"/>
      <c r="Q11" s="13">
        <v>0</v>
      </c>
      <c r="R11" s="5"/>
      <c r="S11" s="13">
        <v>4270000000</v>
      </c>
    </row>
    <row r="12" spans="1:19" s="11" customFormat="1" ht="30">
      <c r="A12" s="8" t="s">
        <v>103</v>
      </c>
      <c r="B12" s="5"/>
      <c r="C12" s="5" t="s">
        <v>114</v>
      </c>
      <c r="D12" s="5"/>
      <c r="E12" s="13">
        <v>1536666</v>
      </c>
      <c r="F12" s="5"/>
      <c r="G12" s="13">
        <v>300</v>
      </c>
      <c r="H12" s="5"/>
      <c r="I12" s="13">
        <v>0</v>
      </c>
      <c r="J12" s="5"/>
      <c r="K12" s="13">
        <v>0</v>
      </c>
      <c r="L12" s="5"/>
      <c r="M12" s="13">
        <v>0</v>
      </c>
      <c r="N12" s="5"/>
      <c r="O12" s="13">
        <v>460999800</v>
      </c>
      <c r="P12" s="5"/>
      <c r="Q12" s="13">
        <v>31752537</v>
      </c>
      <c r="R12" s="5"/>
      <c r="S12" s="13">
        <v>429247263</v>
      </c>
    </row>
    <row r="13" spans="1:19" s="11" customFormat="1" ht="30">
      <c r="A13" s="8" t="s">
        <v>104</v>
      </c>
      <c r="B13" s="5"/>
      <c r="C13" s="5" t="s">
        <v>121</v>
      </c>
      <c r="D13" s="5"/>
      <c r="E13" s="13">
        <v>4000000</v>
      </c>
      <c r="F13" s="5"/>
      <c r="G13" s="13">
        <v>2370</v>
      </c>
      <c r="H13" s="5"/>
      <c r="I13" s="13">
        <v>0</v>
      </c>
      <c r="J13" s="5"/>
      <c r="K13" s="13">
        <v>0</v>
      </c>
      <c r="L13" s="5"/>
      <c r="M13" s="13">
        <v>0</v>
      </c>
      <c r="N13" s="5"/>
      <c r="O13" s="13">
        <v>9480000000</v>
      </c>
      <c r="P13" s="5"/>
      <c r="Q13" s="13">
        <v>736601390</v>
      </c>
      <c r="R13" s="5"/>
      <c r="S13" s="13">
        <v>8743398610</v>
      </c>
    </row>
    <row r="14" spans="1:19" s="11" customFormat="1" ht="30">
      <c r="A14" s="8" t="s">
        <v>95</v>
      </c>
      <c r="B14" s="5"/>
      <c r="C14" s="5" t="s">
        <v>141</v>
      </c>
      <c r="D14" s="5"/>
      <c r="E14" s="13">
        <v>10000</v>
      </c>
      <c r="F14" s="5"/>
      <c r="G14" s="13">
        <v>1300</v>
      </c>
      <c r="H14" s="5"/>
      <c r="I14" s="13">
        <v>13000000</v>
      </c>
      <c r="J14" s="5"/>
      <c r="K14" s="13">
        <v>537754</v>
      </c>
      <c r="L14" s="5"/>
      <c r="M14" s="13">
        <v>12462246</v>
      </c>
      <c r="N14" s="5"/>
      <c r="O14" s="13">
        <v>13000000</v>
      </c>
      <c r="P14" s="5"/>
      <c r="Q14" s="13">
        <v>537754</v>
      </c>
      <c r="R14" s="5"/>
      <c r="S14" s="13">
        <v>12462246</v>
      </c>
    </row>
    <row r="15" spans="1:19" s="11" customFormat="1" ht="30">
      <c r="A15" s="8" t="s">
        <v>110</v>
      </c>
      <c r="B15" s="5"/>
      <c r="C15" s="5" t="s">
        <v>122</v>
      </c>
      <c r="D15" s="5"/>
      <c r="E15" s="13">
        <v>1100000</v>
      </c>
      <c r="F15" s="5"/>
      <c r="G15" s="13">
        <v>2850</v>
      </c>
      <c r="H15" s="5"/>
      <c r="I15" s="13">
        <v>0</v>
      </c>
      <c r="J15" s="5"/>
      <c r="K15" s="13">
        <v>0</v>
      </c>
      <c r="L15" s="5"/>
      <c r="M15" s="13">
        <v>0</v>
      </c>
      <c r="N15" s="5"/>
      <c r="O15" s="13">
        <v>3135000000</v>
      </c>
      <c r="P15" s="5"/>
      <c r="Q15" s="13">
        <v>2145791</v>
      </c>
      <c r="R15" s="5"/>
      <c r="S15" s="13">
        <v>3132854209</v>
      </c>
    </row>
    <row r="16" spans="1:19" s="11" customFormat="1" ht="30">
      <c r="A16" s="8" t="s">
        <v>93</v>
      </c>
      <c r="B16" s="5"/>
      <c r="C16" s="5" t="s">
        <v>140</v>
      </c>
      <c r="D16" s="5"/>
      <c r="E16" s="13">
        <v>20000000</v>
      </c>
      <c r="F16" s="5"/>
      <c r="G16" s="13">
        <v>66</v>
      </c>
      <c r="H16" s="5"/>
      <c r="I16" s="13">
        <v>1320000000</v>
      </c>
      <c r="J16" s="5"/>
      <c r="K16" s="13">
        <v>53771353</v>
      </c>
      <c r="L16" s="5"/>
      <c r="M16" s="13">
        <v>1266228647</v>
      </c>
      <c r="N16" s="5"/>
      <c r="O16" s="13">
        <v>1320000000</v>
      </c>
      <c r="P16" s="5"/>
      <c r="Q16" s="13">
        <v>53771353</v>
      </c>
      <c r="R16" s="5"/>
      <c r="S16" s="13">
        <v>1266228647</v>
      </c>
    </row>
    <row r="17" spans="1:19" s="11" customFormat="1" ht="30">
      <c r="A17" s="8" t="s">
        <v>94</v>
      </c>
      <c r="B17" s="5"/>
      <c r="C17" s="5" t="s">
        <v>123</v>
      </c>
      <c r="D17" s="5"/>
      <c r="E17" s="13">
        <v>1000000</v>
      </c>
      <c r="F17" s="5"/>
      <c r="G17" s="13">
        <v>1320</v>
      </c>
      <c r="H17" s="5"/>
      <c r="I17" s="13">
        <v>0</v>
      </c>
      <c r="J17" s="5"/>
      <c r="K17" s="13">
        <v>0</v>
      </c>
      <c r="L17" s="5"/>
      <c r="M17" s="13">
        <v>0</v>
      </c>
      <c r="N17" s="5"/>
      <c r="O17" s="13">
        <v>1320000000</v>
      </c>
      <c r="P17" s="5"/>
      <c r="Q17" s="13">
        <v>125207688</v>
      </c>
      <c r="R17" s="5"/>
      <c r="S17" s="13">
        <v>1194792312</v>
      </c>
    </row>
    <row r="18" spans="1:19" s="11" customFormat="1" ht="30">
      <c r="A18" s="8" t="s">
        <v>102</v>
      </c>
      <c r="B18" s="5"/>
      <c r="C18" s="5" t="s">
        <v>142</v>
      </c>
      <c r="D18" s="5"/>
      <c r="E18" s="13">
        <v>457575</v>
      </c>
      <c r="F18" s="5"/>
      <c r="G18" s="13">
        <v>8000</v>
      </c>
      <c r="H18" s="5"/>
      <c r="I18" s="13">
        <v>3660600000</v>
      </c>
      <c r="J18" s="5"/>
      <c r="K18" s="13">
        <v>111811155</v>
      </c>
      <c r="L18" s="5"/>
      <c r="M18" s="13">
        <v>3548788845</v>
      </c>
      <c r="N18" s="5"/>
      <c r="O18" s="13">
        <v>3660600000</v>
      </c>
      <c r="P18" s="5"/>
      <c r="Q18" s="13">
        <v>111811155</v>
      </c>
      <c r="R18" s="5"/>
      <c r="S18" s="13">
        <v>3548788845</v>
      </c>
    </row>
    <row r="19" spans="1:19" s="11" customFormat="1" ht="30">
      <c r="A19" s="8" t="s">
        <v>89</v>
      </c>
      <c r="B19" s="5"/>
      <c r="C19" s="5" t="s">
        <v>124</v>
      </c>
      <c r="D19" s="5"/>
      <c r="E19" s="13">
        <v>13820000</v>
      </c>
      <c r="F19" s="5"/>
      <c r="G19" s="13">
        <v>2200</v>
      </c>
      <c r="H19" s="5"/>
      <c r="I19" s="13">
        <v>0</v>
      </c>
      <c r="J19" s="5"/>
      <c r="K19" s="13">
        <v>0</v>
      </c>
      <c r="L19" s="5"/>
      <c r="M19" s="13">
        <v>0</v>
      </c>
      <c r="N19" s="5"/>
      <c r="O19" s="13">
        <v>30404000000</v>
      </c>
      <c r="P19" s="5"/>
      <c r="Q19" s="13">
        <v>2883950403</v>
      </c>
      <c r="R19" s="5"/>
      <c r="S19" s="13">
        <v>27520049597</v>
      </c>
    </row>
    <row r="20" spans="1:19" s="11" customFormat="1" ht="30">
      <c r="A20" s="8" t="s">
        <v>107</v>
      </c>
      <c r="B20" s="5"/>
      <c r="C20" s="5" t="s">
        <v>143</v>
      </c>
      <c r="D20" s="5"/>
      <c r="E20" s="13">
        <v>10000000</v>
      </c>
      <c r="F20" s="5"/>
      <c r="G20" s="13">
        <v>200</v>
      </c>
      <c r="H20" s="5"/>
      <c r="I20" s="13">
        <v>2000000000</v>
      </c>
      <c r="J20" s="5"/>
      <c r="K20" s="13">
        <v>4101162</v>
      </c>
      <c r="L20" s="5"/>
      <c r="M20" s="13">
        <v>1995898838</v>
      </c>
      <c r="N20" s="5"/>
      <c r="O20" s="13">
        <v>2000000000</v>
      </c>
      <c r="P20" s="5"/>
      <c r="Q20" s="13">
        <v>4101162</v>
      </c>
      <c r="R20" s="5"/>
      <c r="S20" s="13">
        <v>1995898838</v>
      </c>
    </row>
    <row r="21" spans="1:19" s="11" customFormat="1" ht="27.6" customHeight="1">
      <c r="A21" s="8" t="s">
        <v>133</v>
      </c>
      <c r="B21" s="5"/>
      <c r="C21" s="5" t="s">
        <v>144</v>
      </c>
      <c r="D21" s="5"/>
      <c r="E21" s="13">
        <v>84176</v>
      </c>
      <c r="F21" s="5"/>
      <c r="G21" s="13">
        <v>3000</v>
      </c>
      <c r="H21" s="5"/>
      <c r="I21" s="13">
        <v>252528000</v>
      </c>
      <c r="J21" s="5"/>
      <c r="K21" s="13">
        <v>0</v>
      </c>
      <c r="L21" s="5"/>
      <c r="M21" s="13">
        <v>252528000</v>
      </c>
      <c r="N21" s="5"/>
      <c r="O21" s="13">
        <v>252528000</v>
      </c>
      <c r="P21" s="5"/>
      <c r="Q21" s="13">
        <v>0</v>
      </c>
      <c r="R21" s="5"/>
      <c r="S21" s="13">
        <v>252528000</v>
      </c>
    </row>
    <row r="22" spans="1:19" s="11" customFormat="1" ht="28.5" thickBot="1">
      <c r="A22" s="5"/>
      <c r="B22" s="5"/>
      <c r="C22" s="5"/>
      <c r="D22" s="5"/>
      <c r="E22" s="13"/>
      <c r="F22" s="5"/>
      <c r="G22" s="13"/>
      <c r="H22" s="5"/>
      <c r="I22" s="29">
        <f>SUM(I9:I21)</f>
        <v>9891128000</v>
      </c>
      <c r="J22" s="97" t="e">
        <f>SUM(#REF!)</f>
        <v>#REF!</v>
      </c>
      <c r="K22" s="29">
        <f>SUM(K9:K21)</f>
        <v>505219558</v>
      </c>
      <c r="L22" s="97" t="e">
        <f>SUM(#REF!)</f>
        <v>#REF!</v>
      </c>
      <c r="M22" s="29">
        <f>SUM(M9:M21)</f>
        <v>9385908442</v>
      </c>
      <c r="N22" s="97" t="e">
        <f>SUM(#REF!)</f>
        <v>#REF!</v>
      </c>
      <c r="O22" s="29">
        <f>SUM(O9:O21)</f>
        <v>58961127800</v>
      </c>
      <c r="P22" s="97" t="e">
        <f>SUM(#REF!)</f>
        <v>#REF!</v>
      </c>
      <c r="Q22" s="29">
        <f>SUM(Q9:Q21)</f>
        <v>4284877367</v>
      </c>
      <c r="R22" s="97" t="e">
        <f>SUM(#REF!)</f>
        <v>#REF!</v>
      </c>
      <c r="S22" s="29">
        <f>SUM(S9:S21)</f>
        <v>54676250433</v>
      </c>
    </row>
    <row r="23" spans="1:19" s="11" customFormat="1" ht="30.75" thickTop="1">
      <c r="A23" s="8"/>
      <c r="B23" s="5"/>
      <c r="C23" s="5"/>
      <c r="D23" s="5"/>
      <c r="E23" s="13"/>
      <c r="F23" s="5"/>
      <c r="G23" s="13"/>
      <c r="H23" s="5"/>
      <c r="I23" s="13"/>
      <c r="J23" s="5"/>
      <c r="K23" s="13"/>
      <c r="L23" s="5"/>
      <c r="M23" s="47"/>
      <c r="N23" s="5"/>
      <c r="O23" s="13"/>
      <c r="P23" s="5"/>
      <c r="Q23" s="13"/>
      <c r="R23" s="5"/>
      <c r="S23" s="13"/>
    </row>
    <row r="24" spans="1:19" s="11" customFormat="1" ht="30">
      <c r="A24" s="8"/>
      <c r="B24" s="5"/>
      <c r="C24" s="5"/>
      <c r="D24" s="5"/>
      <c r="E24" s="13"/>
      <c r="F24" s="5"/>
      <c r="G24" s="13"/>
      <c r="H24" s="5"/>
      <c r="I24" s="13"/>
      <c r="J24" s="5"/>
      <c r="K24" s="13"/>
      <c r="L24" s="5"/>
      <c r="M24" s="47"/>
      <c r="N24" s="5"/>
      <c r="O24" s="13"/>
      <c r="P24" s="5"/>
      <c r="Q24" s="13"/>
      <c r="R24" s="5"/>
      <c r="S24" s="13"/>
    </row>
    <row r="25" spans="1:19" s="11" customFormat="1" ht="30">
      <c r="A25" s="8"/>
      <c r="B25" s="5"/>
      <c r="C25" s="5"/>
      <c r="D25" s="5"/>
      <c r="E25" s="14"/>
      <c r="F25" s="6"/>
      <c r="G25" s="14"/>
      <c r="H25" s="6"/>
      <c r="I25" s="14"/>
      <c r="J25" s="6"/>
      <c r="K25" s="14"/>
      <c r="L25" s="6"/>
      <c r="M25" s="50"/>
      <c r="N25" s="6"/>
      <c r="O25" s="14"/>
      <c r="P25" s="6"/>
      <c r="Q25" s="14"/>
      <c r="R25" s="6"/>
      <c r="S25" s="14"/>
    </row>
    <row r="26" spans="1:19" s="11" customFormat="1" ht="30">
      <c r="A26" s="8"/>
      <c r="B26" s="5"/>
      <c r="C26" s="5"/>
      <c r="D26" s="5"/>
      <c r="E26" s="13"/>
      <c r="F26" s="5"/>
      <c r="G26" s="13"/>
      <c r="H26" s="5"/>
      <c r="I26" s="13"/>
      <c r="J26" s="5"/>
      <c r="K26" s="13"/>
      <c r="L26" s="5"/>
      <c r="M26" s="47"/>
      <c r="N26" s="5"/>
      <c r="O26" s="13"/>
      <c r="P26" s="5"/>
      <c r="Q26" s="13"/>
      <c r="R26" s="5"/>
      <c r="S26" s="13"/>
    </row>
    <row r="27" spans="1:19" s="11" customFormat="1" ht="30">
      <c r="A27" s="8"/>
      <c r="B27" s="5"/>
      <c r="C27" s="5"/>
      <c r="D27" s="5"/>
      <c r="E27" s="13"/>
      <c r="F27" s="5"/>
      <c r="G27" s="13"/>
      <c r="H27" s="5"/>
      <c r="I27" s="13"/>
      <c r="J27" s="5"/>
      <c r="K27" s="13"/>
      <c r="L27" s="5"/>
      <c r="M27" s="47"/>
      <c r="N27" s="5"/>
      <c r="O27" s="13"/>
      <c r="P27" s="5"/>
      <c r="Q27" s="13"/>
      <c r="R27" s="5"/>
      <c r="S27" s="13"/>
    </row>
    <row r="28" spans="1:19" s="11" customFormat="1">
      <c r="A28" s="5"/>
      <c r="B28" s="5"/>
      <c r="C28" s="5"/>
      <c r="D28" s="5"/>
      <c r="E28" s="14"/>
      <c r="F28" s="6"/>
      <c r="G28" s="6"/>
      <c r="H28" s="6"/>
      <c r="I28" s="6"/>
      <c r="J28" s="6"/>
      <c r="K28" s="6"/>
      <c r="L28" s="6"/>
      <c r="M28" s="50"/>
      <c r="N28" s="6"/>
      <c r="O28" s="14"/>
      <c r="P28" s="6"/>
      <c r="Q28" s="14"/>
      <c r="R28" s="6"/>
      <c r="S28" s="14"/>
    </row>
    <row r="29" spans="1:19" s="11" customForma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47"/>
      <c r="N29" s="5"/>
      <c r="O29" s="5"/>
      <c r="P29" s="5"/>
      <c r="Q29" s="5"/>
      <c r="R29" s="5"/>
      <c r="S29" s="5"/>
    </row>
    <row r="30" spans="1:19" s="11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47"/>
      <c r="N30" s="5"/>
      <c r="O30" s="5"/>
      <c r="P30" s="5"/>
      <c r="Q30" s="5"/>
      <c r="R30" s="5"/>
      <c r="S30" s="5"/>
    </row>
    <row r="31" spans="1:19" s="11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47"/>
      <c r="N31" s="5"/>
      <c r="O31" s="5"/>
      <c r="P31" s="5"/>
      <c r="Q31" s="5"/>
      <c r="R31" s="5"/>
      <c r="S31" s="5"/>
    </row>
    <row r="32" spans="1:19" s="11" customForma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47"/>
      <c r="N32" s="5"/>
      <c r="O32" s="5"/>
      <c r="P32" s="5"/>
      <c r="Q32" s="5"/>
      <c r="R32" s="5"/>
      <c r="S32" s="5"/>
    </row>
    <row r="33" spans="1:19" s="11" customForma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47"/>
      <c r="N33" s="5"/>
      <c r="O33" s="5"/>
      <c r="P33" s="5"/>
      <c r="Q33" s="5"/>
      <c r="R33" s="5"/>
      <c r="S33" s="5"/>
    </row>
    <row r="34" spans="1:19" s="11" customForma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47"/>
      <c r="N34" s="5"/>
      <c r="O34" s="5"/>
      <c r="P34" s="5"/>
      <c r="Q34" s="5"/>
      <c r="R34" s="5"/>
      <c r="S34" s="5"/>
    </row>
    <row r="35" spans="1:19">
      <c r="M35" s="47"/>
    </row>
    <row r="36" spans="1:19">
      <c r="M36" s="47"/>
    </row>
    <row r="37" spans="1:19">
      <c r="M37" s="47"/>
    </row>
    <row r="38" spans="1:19">
      <c r="M38" s="47"/>
    </row>
    <row r="39" spans="1:19">
      <c r="M39" s="47"/>
    </row>
    <row r="40" spans="1:19">
      <c r="M40" s="47"/>
    </row>
    <row r="41" spans="1:19">
      <c r="M41" s="47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rightToLeft="1" view="pageBreakPreview" topLeftCell="A22" zoomScale="60" zoomScaleNormal="100" workbookViewId="0">
      <selection activeCell="Q31" sqref="Q31"/>
    </sheetView>
  </sheetViews>
  <sheetFormatPr defaultColWidth="9.140625" defaultRowHeight="27.75"/>
  <cols>
    <col min="1" max="1" width="48.5703125" style="5" bestFit="1" customWidth="1"/>
    <col min="2" max="2" width="1" style="5" customWidth="1"/>
    <col min="3" max="3" width="21.140625" style="5" bestFit="1" customWidth="1"/>
    <col min="4" max="4" width="1" style="5" customWidth="1"/>
    <col min="5" max="5" width="29.85546875" style="5" bestFit="1" customWidth="1"/>
    <col min="6" max="6" width="1" style="5" customWidth="1"/>
    <col min="7" max="7" width="33.42578125" style="5" customWidth="1"/>
    <col min="8" max="8" width="1" style="5" customWidth="1"/>
    <col min="9" max="9" width="28.85546875" style="5" customWidth="1"/>
    <col min="10" max="10" width="1" style="5" customWidth="1"/>
    <col min="11" max="11" width="21.7109375" style="5" customWidth="1"/>
    <col min="12" max="12" width="1" style="5" customWidth="1"/>
    <col min="13" max="13" width="30.85546875" style="5" customWidth="1"/>
    <col min="14" max="14" width="1" style="5" customWidth="1"/>
    <col min="15" max="15" width="32.5703125" style="5" bestFit="1" customWidth="1"/>
    <col min="16" max="16" width="1" style="5" customWidth="1"/>
    <col min="17" max="17" width="30.5703125" style="32" customWidth="1"/>
    <col min="18" max="18" width="1" style="5" customWidth="1"/>
    <col min="19" max="19" width="9.140625" style="5" customWidth="1"/>
    <col min="20" max="20" width="9.140625" style="5"/>
    <col min="21" max="21" width="30" style="5" customWidth="1"/>
    <col min="22" max="16384" width="9.140625" style="5"/>
  </cols>
  <sheetData>
    <row r="1" spans="1:17" s="10" customFormat="1" ht="33.75">
      <c r="Q1" s="55"/>
    </row>
    <row r="2" spans="1:17" s="69" customFormat="1" ht="42.75">
      <c r="A2" s="118" t="s">
        <v>67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17" s="69" customFormat="1" ht="42.75">
      <c r="A3" s="118" t="s">
        <v>29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</row>
    <row r="4" spans="1:17" s="69" customFormat="1" ht="42.75">
      <c r="A4" s="118" t="str">
        <f>'درآمد سود سهام '!A4:S4</f>
        <v>برای ماه منتهی به 1400/04/31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</row>
    <row r="5" spans="1:17" s="10" customFormat="1" ht="36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56"/>
    </row>
    <row r="6" spans="1:17" ht="40.5">
      <c r="A6" s="119" t="s">
        <v>78</v>
      </c>
      <c r="B6" s="119"/>
      <c r="C6" s="119"/>
      <c r="D6" s="119"/>
      <c r="E6" s="119"/>
      <c r="F6" s="119"/>
      <c r="G6" s="119"/>
      <c r="H6" s="119"/>
      <c r="I6" s="119"/>
    </row>
    <row r="7" spans="1:17" s="62" customFormat="1" ht="34.5" thickBot="1">
      <c r="A7" s="117" t="s">
        <v>3</v>
      </c>
      <c r="C7" s="116" t="s">
        <v>129</v>
      </c>
      <c r="D7" s="116" t="s">
        <v>31</v>
      </c>
      <c r="E7" s="116" t="s">
        <v>31</v>
      </c>
      <c r="F7" s="116" t="s">
        <v>31</v>
      </c>
      <c r="G7" s="116" t="s">
        <v>31</v>
      </c>
      <c r="H7" s="116" t="s">
        <v>31</v>
      </c>
      <c r="I7" s="116" t="s">
        <v>31</v>
      </c>
      <c r="K7" s="116" t="s">
        <v>130</v>
      </c>
      <c r="L7" s="116" t="s">
        <v>32</v>
      </c>
      <c r="M7" s="116" t="s">
        <v>32</v>
      </c>
      <c r="N7" s="116" t="s">
        <v>32</v>
      </c>
      <c r="O7" s="116" t="s">
        <v>32</v>
      </c>
      <c r="P7" s="116" t="s">
        <v>32</v>
      </c>
      <c r="Q7" s="116" t="s">
        <v>32</v>
      </c>
    </row>
    <row r="8" spans="1:17" s="70" customFormat="1" ht="66" customHeight="1" thickBot="1">
      <c r="A8" s="116" t="s">
        <v>3</v>
      </c>
      <c r="C8" s="71" t="s">
        <v>6</v>
      </c>
      <c r="E8" s="71" t="s">
        <v>45</v>
      </c>
      <c r="G8" s="71" t="s">
        <v>46</v>
      </c>
      <c r="I8" s="71" t="s">
        <v>48</v>
      </c>
      <c r="K8" s="71" t="s">
        <v>6</v>
      </c>
      <c r="M8" s="71" t="s">
        <v>45</v>
      </c>
      <c r="O8" s="71" t="s">
        <v>46</v>
      </c>
      <c r="Q8" s="72" t="s">
        <v>48</v>
      </c>
    </row>
    <row r="9" spans="1:17" s="62" customFormat="1" ht="40.5" customHeight="1">
      <c r="A9" s="8" t="s">
        <v>91</v>
      </c>
      <c r="B9" s="5"/>
      <c r="C9" s="13">
        <v>1300000</v>
      </c>
      <c r="D9" s="5"/>
      <c r="E9" s="13">
        <v>20482400318</v>
      </c>
      <c r="F9" s="5"/>
      <c r="G9" s="13">
        <v>22180781597</v>
      </c>
      <c r="H9" s="5"/>
      <c r="I9" s="13">
        <v>-1698381279</v>
      </c>
      <c r="J9" s="5"/>
      <c r="K9" s="13">
        <v>1400000</v>
      </c>
      <c r="L9" s="5"/>
      <c r="M9" s="13">
        <v>21943653823</v>
      </c>
      <c r="N9" s="5"/>
      <c r="O9" s="13">
        <v>23886995566</v>
      </c>
      <c r="P9" s="5"/>
      <c r="Q9" s="13">
        <v>-1943341743</v>
      </c>
    </row>
    <row r="10" spans="1:17" s="62" customFormat="1" ht="40.5" customHeight="1">
      <c r="A10" s="8" t="s">
        <v>113</v>
      </c>
      <c r="B10" s="5"/>
      <c r="C10" s="13">
        <v>10000000</v>
      </c>
      <c r="D10" s="5"/>
      <c r="E10" s="13">
        <v>15105018188</v>
      </c>
      <c r="F10" s="5"/>
      <c r="G10" s="13">
        <v>12753714026</v>
      </c>
      <c r="H10" s="5"/>
      <c r="I10" s="13">
        <v>2351304162</v>
      </c>
      <c r="J10" s="5"/>
      <c r="K10" s="13">
        <v>10000000</v>
      </c>
      <c r="L10" s="5"/>
      <c r="M10" s="13">
        <v>15105018188</v>
      </c>
      <c r="N10" s="5"/>
      <c r="O10" s="13">
        <v>12753714026</v>
      </c>
      <c r="P10" s="5"/>
      <c r="Q10" s="13">
        <v>2351304162</v>
      </c>
    </row>
    <row r="11" spans="1:17" s="62" customFormat="1" ht="40.5" customHeight="1">
      <c r="A11" s="8" t="s">
        <v>85</v>
      </c>
      <c r="B11" s="5"/>
      <c r="C11" s="13">
        <v>35853</v>
      </c>
      <c r="D11" s="5"/>
      <c r="E11" s="13">
        <v>2120560643</v>
      </c>
      <c r="F11" s="5"/>
      <c r="G11" s="13">
        <v>2075078447</v>
      </c>
      <c r="H11" s="5"/>
      <c r="I11" s="13">
        <v>45482196</v>
      </c>
      <c r="J11" s="5"/>
      <c r="K11" s="13">
        <v>285853</v>
      </c>
      <c r="L11" s="5"/>
      <c r="M11" s="13">
        <v>14790119592</v>
      </c>
      <c r="N11" s="5"/>
      <c r="O11" s="13">
        <v>16546540106</v>
      </c>
      <c r="P11" s="5"/>
      <c r="Q11" s="13">
        <v>-1756420514</v>
      </c>
    </row>
    <row r="12" spans="1:17" s="62" customFormat="1" ht="40.5" customHeight="1">
      <c r="A12" s="8" t="s">
        <v>110</v>
      </c>
      <c r="B12" s="5"/>
      <c r="C12" s="13">
        <v>200000</v>
      </c>
      <c r="D12" s="5"/>
      <c r="E12" s="13">
        <v>10354024823</v>
      </c>
      <c r="F12" s="5"/>
      <c r="G12" s="13">
        <v>9204563453</v>
      </c>
      <c r="H12" s="5"/>
      <c r="I12" s="13">
        <v>1149461370</v>
      </c>
      <c r="J12" s="5"/>
      <c r="K12" s="13">
        <v>200000</v>
      </c>
      <c r="L12" s="5"/>
      <c r="M12" s="13">
        <v>10354024823</v>
      </c>
      <c r="N12" s="5"/>
      <c r="O12" s="13">
        <v>9204563453</v>
      </c>
      <c r="P12" s="5"/>
      <c r="Q12" s="13">
        <v>1149461370</v>
      </c>
    </row>
    <row r="13" spans="1:17" s="62" customFormat="1" ht="40.5" customHeight="1">
      <c r="A13" s="8" t="s">
        <v>93</v>
      </c>
      <c r="B13" s="5"/>
      <c r="C13" s="13">
        <v>8000000</v>
      </c>
      <c r="D13" s="5"/>
      <c r="E13" s="13">
        <v>31984552984</v>
      </c>
      <c r="F13" s="5"/>
      <c r="G13" s="13">
        <v>34274843939</v>
      </c>
      <c r="H13" s="5"/>
      <c r="I13" s="13">
        <v>-2290290955</v>
      </c>
      <c r="J13" s="5"/>
      <c r="K13" s="13">
        <v>30000000</v>
      </c>
      <c r="L13" s="5"/>
      <c r="M13" s="13">
        <v>119120462697</v>
      </c>
      <c r="N13" s="5"/>
      <c r="O13" s="13">
        <v>128530664875</v>
      </c>
      <c r="P13" s="5"/>
      <c r="Q13" s="13">
        <v>-9410202178</v>
      </c>
    </row>
    <row r="14" spans="1:17" s="62" customFormat="1" ht="40.5" customHeight="1">
      <c r="A14" s="8" t="s">
        <v>134</v>
      </c>
      <c r="B14" s="5"/>
      <c r="C14" s="13">
        <v>32400</v>
      </c>
      <c r="D14" s="5"/>
      <c r="E14" s="13">
        <v>802281852</v>
      </c>
      <c r="F14" s="5"/>
      <c r="G14" s="13">
        <v>744691685</v>
      </c>
      <c r="H14" s="5"/>
      <c r="I14" s="13">
        <v>57590167</v>
      </c>
      <c r="J14" s="5"/>
      <c r="K14" s="13">
        <v>32400</v>
      </c>
      <c r="L14" s="5"/>
      <c r="M14" s="13">
        <v>802281852</v>
      </c>
      <c r="N14" s="5"/>
      <c r="O14" s="13">
        <v>744691685</v>
      </c>
      <c r="P14" s="5"/>
      <c r="Q14" s="13">
        <v>57590167</v>
      </c>
    </row>
    <row r="15" spans="1:17" s="62" customFormat="1" ht="40.5" customHeight="1">
      <c r="A15" s="8" t="s">
        <v>84</v>
      </c>
      <c r="B15" s="5"/>
      <c r="C15" s="13">
        <v>200000</v>
      </c>
      <c r="D15" s="5"/>
      <c r="E15" s="13">
        <v>26310546576</v>
      </c>
      <c r="F15" s="5"/>
      <c r="G15" s="13">
        <v>20763716413</v>
      </c>
      <c r="H15" s="5"/>
      <c r="I15" s="13">
        <v>5546830163</v>
      </c>
      <c r="J15" s="5"/>
      <c r="K15" s="13">
        <v>400000</v>
      </c>
      <c r="L15" s="5"/>
      <c r="M15" s="13">
        <v>46381552929</v>
      </c>
      <c r="N15" s="5"/>
      <c r="O15" s="13">
        <v>41527432792</v>
      </c>
      <c r="P15" s="5"/>
      <c r="Q15" s="13">
        <v>4854120137</v>
      </c>
    </row>
    <row r="16" spans="1:17" s="62" customFormat="1" ht="40.5" customHeight="1">
      <c r="A16" s="8" t="s">
        <v>94</v>
      </c>
      <c r="B16" s="5"/>
      <c r="C16" s="13">
        <v>600000</v>
      </c>
      <c r="D16" s="5"/>
      <c r="E16" s="13">
        <v>12370554784</v>
      </c>
      <c r="F16" s="5"/>
      <c r="G16" s="13">
        <v>10082300892</v>
      </c>
      <c r="H16" s="5"/>
      <c r="I16" s="13">
        <v>2288253892</v>
      </c>
      <c r="J16" s="5"/>
      <c r="K16" s="13">
        <v>600000</v>
      </c>
      <c r="L16" s="5"/>
      <c r="M16" s="13">
        <v>12370554784</v>
      </c>
      <c r="N16" s="5"/>
      <c r="O16" s="13">
        <v>10082300892</v>
      </c>
      <c r="P16" s="5"/>
      <c r="Q16" s="13">
        <v>2288253892</v>
      </c>
    </row>
    <row r="17" spans="1:17" s="62" customFormat="1" ht="40.5" customHeight="1">
      <c r="A17" s="8" t="s">
        <v>102</v>
      </c>
      <c r="B17" s="5"/>
      <c r="C17" s="13">
        <v>57575</v>
      </c>
      <c r="D17" s="5"/>
      <c r="E17" s="13">
        <v>5175952776</v>
      </c>
      <c r="F17" s="5"/>
      <c r="G17" s="13">
        <v>4326485457</v>
      </c>
      <c r="H17" s="5"/>
      <c r="I17" s="13">
        <v>849467319</v>
      </c>
      <c r="J17" s="5"/>
      <c r="K17" s="13">
        <v>357575</v>
      </c>
      <c r="L17" s="5"/>
      <c r="M17" s="13">
        <v>26816272282</v>
      </c>
      <c r="N17" s="5"/>
      <c r="O17" s="13">
        <v>26870048399</v>
      </c>
      <c r="P17" s="5"/>
      <c r="Q17" s="13">
        <v>-53776117</v>
      </c>
    </row>
    <row r="18" spans="1:17" s="62" customFormat="1" ht="40.5" customHeight="1">
      <c r="A18" s="8" t="s">
        <v>89</v>
      </c>
      <c r="B18" s="5"/>
      <c r="C18" s="13">
        <v>1540836</v>
      </c>
      <c r="D18" s="5"/>
      <c r="E18" s="13">
        <v>36766845098</v>
      </c>
      <c r="F18" s="5"/>
      <c r="G18" s="13">
        <v>35133971813</v>
      </c>
      <c r="H18" s="5"/>
      <c r="I18" s="13">
        <v>1632873285</v>
      </c>
      <c r="J18" s="5"/>
      <c r="K18" s="13">
        <v>2070000</v>
      </c>
      <c r="L18" s="5"/>
      <c r="M18" s="13">
        <v>47981162988</v>
      </c>
      <c r="N18" s="5"/>
      <c r="O18" s="13">
        <v>47200347346</v>
      </c>
      <c r="P18" s="5"/>
      <c r="Q18" s="13">
        <v>780815642</v>
      </c>
    </row>
    <row r="19" spans="1:17" s="62" customFormat="1" ht="40.5" customHeight="1">
      <c r="A19" s="8" t="s">
        <v>116</v>
      </c>
      <c r="B19" s="5"/>
      <c r="C19" s="13">
        <v>1600000</v>
      </c>
      <c r="D19" s="5"/>
      <c r="E19" s="13">
        <v>5685966015</v>
      </c>
      <c r="F19" s="5"/>
      <c r="G19" s="13">
        <v>4788439549</v>
      </c>
      <c r="H19" s="5"/>
      <c r="I19" s="13">
        <v>897526466</v>
      </c>
      <c r="J19" s="5"/>
      <c r="K19" s="13">
        <v>1613822</v>
      </c>
      <c r="L19" s="5"/>
      <c r="M19" s="13">
        <v>5732749897</v>
      </c>
      <c r="N19" s="5"/>
      <c r="O19" s="13">
        <v>4829805681</v>
      </c>
      <c r="P19" s="5"/>
      <c r="Q19" s="13">
        <v>902944216</v>
      </c>
    </row>
    <row r="20" spans="1:17" s="62" customFormat="1" ht="40.5" customHeight="1">
      <c r="A20" s="8" t="s">
        <v>136</v>
      </c>
      <c r="B20" s="5"/>
      <c r="C20" s="13">
        <v>11013</v>
      </c>
      <c r="D20" s="5"/>
      <c r="E20" s="13">
        <v>476773384</v>
      </c>
      <c r="F20" s="5"/>
      <c r="G20" s="13">
        <v>358247492</v>
      </c>
      <c r="H20" s="5"/>
      <c r="I20" s="13">
        <v>118525892</v>
      </c>
      <c r="J20" s="5"/>
      <c r="K20" s="13">
        <v>11013</v>
      </c>
      <c r="L20" s="5"/>
      <c r="M20" s="13">
        <v>476773384</v>
      </c>
      <c r="N20" s="5"/>
      <c r="O20" s="13">
        <v>358247492</v>
      </c>
      <c r="P20" s="5"/>
      <c r="Q20" s="13">
        <v>118525892</v>
      </c>
    </row>
    <row r="21" spans="1:17" s="62" customFormat="1" ht="40.5" customHeight="1">
      <c r="A21" s="8" t="s">
        <v>88</v>
      </c>
      <c r="B21" s="5"/>
      <c r="C21" s="13">
        <v>0</v>
      </c>
      <c r="D21" s="5"/>
      <c r="E21" s="13">
        <v>0</v>
      </c>
      <c r="F21" s="5"/>
      <c r="G21" s="13">
        <v>0</v>
      </c>
      <c r="H21" s="5"/>
      <c r="I21" s="13">
        <v>0</v>
      </c>
      <c r="J21" s="5"/>
      <c r="K21" s="13">
        <v>2500000</v>
      </c>
      <c r="L21" s="5"/>
      <c r="M21" s="13">
        <v>26153455652</v>
      </c>
      <c r="N21" s="5"/>
      <c r="O21" s="13">
        <v>29046822168</v>
      </c>
      <c r="P21" s="5"/>
      <c r="Q21" s="13">
        <v>-2893366516</v>
      </c>
    </row>
    <row r="22" spans="1:17" s="62" customFormat="1" ht="40.5" customHeight="1">
      <c r="A22" s="8" t="s">
        <v>95</v>
      </c>
      <c r="B22" s="5"/>
      <c r="C22" s="13">
        <v>0</v>
      </c>
      <c r="D22" s="5"/>
      <c r="E22" s="13">
        <v>0</v>
      </c>
      <c r="F22" s="5"/>
      <c r="G22" s="13">
        <v>0</v>
      </c>
      <c r="H22" s="5"/>
      <c r="I22" s="13">
        <v>0</v>
      </c>
      <c r="J22" s="5"/>
      <c r="K22" s="13">
        <v>1390000</v>
      </c>
      <c r="L22" s="5"/>
      <c r="M22" s="13">
        <v>20568731407</v>
      </c>
      <c r="N22" s="5"/>
      <c r="O22" s="13">
        <v>23526280833</v>
      </c>
      <c r="P22" s="5"/>
      <c r="Q22" s="13">
        <v>-2957549426</v>
      </c>
    </row>
    <row r="23" spans="1:17" s="62" customFormat="1" ht="40.5" customHeight="1">
      <c r="A23" s="8" t="s">
        <v>90</v>
      </c>
      <c r="B23" s="5"/>
      <c r="C23" s="13">
        <v>0</v>
      </c>
      <c r="D23" s="5"/>
      <c r="E23" s="13">
        <v>0</v>
      </c>
      <c r="F23" s="5"/>
      <c r="G23" s="13">
        <v>0</v>
      </c>
      <c r="H23" s="5"/>
      <c r="I23" s="13">
        <v>0</v>
      </c>
      <c r="J23" s="5"/>
      <c r="K23" s="13">
        <v>1</v>
      </c>
      <c r="L23" s="5"/>
      <c r="M23" s="13">
        <v>1</v>
      </c>
      <c r="N23" s="5"/>
      <c r="O23" s="13">
        <v>9895</v>
      </c>
      <c r="P23" s="5"/>
      <c r="Q23" s="13">
        <v>-9894</v>
      </c>
    </row>
    <row r="24" spans="1:17" s="62" customFormat="1" ht="40.5" customHeight="1">
      <c r="A24" s="8" t="s">
        <v>97</v>
      </c>
      <c r="B24" s="5"/>
      <c r="C24" s="13">
        <v>0</v>
      </c>
      <c r="D24" s="5"/>
      <c r="E24" s="13">
        <v>0</v>
      </c>
      <c r="F24" s="5"/>
      <c r="G24" s="13">
        <v>0</v>
      </c>
      <c r="H24" s="5"/>
      <c r="I24" s="13">
        <v>0</v>
      </c>
      <c r="J24" s="5"/>
      <c r="K24" s="13">
        <v>2000000</v>
      </c>
      <c r="L24" s="5"/>
      <c r="M24" s="13">
        <v>21726269106</v>
      </c>
      <c r="N24" s="5"/>
      <c r="O24" s="13">
        <v>21726269106</v>
      </c>
      <c r="P24" s="5"/>
      <c r="Q24" s="13">
        <v>0</v>
      </c>
    </row>
    <row r="25" spans="1:17" s="62" customFormat="1" ht="40.5" customHeight="1">
      <c r="A25" s="8" t="s">
        <v>117</v>
      </c>
      <c r="B25" s="5"/>
      <c r="C25" s="13">
        <v>0</v>
      </c>
      <c r="D25" s="5"/>
      <c r="E25" s="13">
        <v>0</v>
      </c>
      <c r="F25" s="5"/>
      <c r="G25" s="13">
        <v>0</v>
      </c>
      <c r="H25" s="5"/>
      <c r="I25" s="13">
        <v>0</v>
      </c>
      <c r="J25" s="5"/>
      <c r="K25" s="13">
        <v>500000</v>
      </c>
      <c r="L25" s="5"/>
      <c r="M25" s="13">
        <v>6681010112</v>
      </c>
      <c r="N25" s="5"/>
      <c r="O25" s="13">
        <v>16507846545</v>
      </c>
      <c r="P25" s="5"/>
      <c r="Q25" s="13">
        <v>-9826836433</v>
      </c>
    </row>
    <row r="26" spans="1:17" s="62" customFormat="1" ht="40.5" customHeight="1">
      <c r="A26" s="8" t="s">
        <v>92</v>
      </c>
      <c r="B26" s="5"/>
      <c r="C26" s="13">
        <v>0</v>
      </c>
      <c r="D26" s="5"/>
      <c r="E26" s="13">
        <v>0</v>
      </c>
      <c r="F26" s="5"/>
      <c r="G26" s="13">
        <v>0</v>
      </c>
      <c r="H26" s="5"/>
      <c r="I26" s="13">
        <v>0</v>
      </c>
      <c r="J26" s="5"/>
      <c r="K26" s="13">
        <v>300000</v>
      </c>
      <c r="L26" s="5"/>
      <c r="M26" s="13">
        <v>43832626663</v>
      </c>
      <c r="N26" s="5"/>
      <c r="O26" s="13">
        <v>43320998198</v>
      </c>
      <c r="P26" s="5"/>
      <c r="Q26" s="13">
        <v>511628465</v>
      </c>
    </row>
    <row r="27" spans="1:17" s="62" customFormat="1" ht="40.5" customHeight="1">
      <c r="A27" s="8" t="s">
        <v>109</v>
      </c>
      <c r="B27" s="5"/>
      <c r="C27" s="13">
        <v>0</v>
      </c>
      <c r="D27" s="5"/>
      <c r="E27" s="13">
        <v>0</v>
      </c>
      <c r="F27" s="5"/>
      <c r="G27" s="13">
        <v>0</v>
      </c>
      <c r="H27" s="5"/>
      <c r="I27" s="13">
        <v>0</v>
      </c>
      <c r="J27" s="5"/>
      <c r="K27" s="13">
        <v>750000</v>
      </c>
      <c r="L27" s="5"/>
      <c r="M27" s="13">
        <v>8414724544</v>
      </c>
      <c r="N27" s="5"/>
      <c r="O27" s="13">
        <v>7938483301</v>
      </c>
      <c r="P27" s="5"/>
      <c r="Q27" s="13">
        <v>476241243</v>
      </c>
    </row>
    <row r="28" spans="1:17" s="62" customFormat="1" ht="40.5" customHeight="1">
      <c r="A28" s="8" t="s">
        <v>119</v>
      </c>
      <c r="B28" s="5"/>
      <c r="C28" s="13">
        <v>0</v>
      </c>
      <c r="D28" s="5"/>
      <c r="E28" s="13">
        <v>0</v>
      </c>
      <c r="F28" s="5"/>
      <c r="G28" s="13">
        <v>0</v>
      </c>
      <c r="H28" s="5"/>
      <c r="I28" s="13">
        <v>0</v>
      </c>
      <c r="J28" s="5"/>
      <c r="K28" s="13">
        <v>258212</v>
      </c>
      <c r="L28" s="5"/>
      <c r="M28" s="13">
        <v>9776111905</v>
      </c>
      <c r="N28" s="5"/>
      <c r="O28" s="13">
        <v>7740884249</v>
      </c>
      <c r="P28" s="5"/>
      <c r="Q28" s="13">
        <v>2035227656</v>
      </c>
    </row>
    <row r="29" spans="1:17" s="62" customFormat="1" ht="40.5" customHeight="1">
      <c r="A29" s="8" t="s">
        <v>118</v>
      </c>
      <c r="B29" s="5"/>
      <c r="C29" s="13">
        <v>0</v>
      </c>
      <c r="D29" s="5"/>
      <c r="E29" s="13">
        <v>0</v>
      </c>
      <c r="F29" s="5"/>
      <c r="G29" s="13">
        <v>0</v>
      </c>
      <c r="H29" s="5"/>
      <c r="I29" s="13">
        <v>0</v>
      </c>
      <c r="J29" s="5"/>
      <c r="K29" s="13">
        <v>268970</v>
      </c>
      <c r="L29" s="5"/>
      <c r="M29" s="13">
        <v>729116982</v>
      </c>
      <c r="N29" s="5"/>
      <c r="O29" s="13">
        <v>592283126</v>
      </c>
      <c r="P29" s="5"/>
      <c r="Q29" s="13">
        <v>136833856</v>
      </c>
    </row>
    <row r="30" spans="1:17" ht="28.5" thickBot="1">
      <c r="A30" s="15"/>
      <c r="B30" s="15"/>
      <c r="C30" s="15"/>
      <c r="D30" s="15"/>
      <c r="E30" s="9">
        <f>SUM(E9:E29)</f>
        <v>167635477441</v>
      </c>
      <c r="F30" s="15"/>
      <c r="G30" s="9">
        <f>SUM(G9:G29)</f>
        <v>156686834763</v>
      </c>
      <c r="H30" s="15"/>
      <c r="I30" s="9">
        <f>SUM(I9:I29)</f>
        <v>10948642678</v>
      </c>
      <c r="J30" s="15"/>
      <c r="K30" s="15"/>
      <c r="L30" s="15"/>
      <c r="M30" s="9">
        <f>SUM(M9:M29)</f>
        <v>459756673611</v>
      </c>
      <c r="N30" s="15"/>
      <c r="O30" s="9">
        <f>SUM(O9:O29)</f>
        <v>472935229734</v>
      </c>
      <c r="P30" s="15"/>
      <c r="Q30" s="9">
        <f>SUM(Q9:Q29)</f>
        <v>-13178556123</v>
      </c>
    </row>
    <row r="31" spans="1:17" ht="28.5" thickTop="1"/>
    <row r="32" spans="1:17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7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7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7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9" spans="1:17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7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7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3" spans="1:17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7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57"/>
    </row>
    <row r="45" spans="1:17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7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7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7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7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7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7" ht="30">
      <c r="C51" s="17"/>
      <c r="D51" s="6"/>
      <c r="E51" s="17"/>
      <c r="F51" s="6"/>
      <c r="G51" s="17"/>
      <c r="H51" s="6"/>
      <c r="I51" s="18"/>
      <c r="J51" s="6"/>
      <c r="K51" s="17"/>
      <c r="L51" s="6"/>
      <c r="M51" s="17"/>
      <c r="N51" s="6"/>
      <c r="O51" s="17"/>
      <c r="P51" s="6"/>
      <c r="Q51" s="58"/>
    </row>
    <row r="52" spans="1:17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7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7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7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7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7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</sheetData>
  <sortState ref="A8:Q16">
    <sortCondition descending="1" ref="Q8:Q16"/>
  </sortState>
  <mergeCells count="7">
    <mergeCell ref="K7:Q7"/>
    <mergeCell ref="A7:A8"/>
    <mergeCell ref="C7:I7"/>
    <mergeCell ref="A2:Q2"/>
    <mergeCell ref="A3:Q3"/>
    <mergeCell ref="A4:Q4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rightToLeft="1" view="pageBreakPreview" topLeftCell="A22" zoomScale="60" zoomScaleNormal="100" workbookViewId="0">
      <selection activeCell="Q34" sqref="Q34"/>
    </sheetView>
  </sheetViews>
  <sheetFormatPr defaultColWidth="8.7109375" defaultRowHeight="27.75"/>
  <cols>
    <col min="1" max="1" width="39.42578125" style="5" customWidth="1"/>
    <col min="2" max="2" width="0.5703125" style="5" customWidth="1"/>
    <col min="3" max="3" width="18.42578125" style="5" bestFit="1" customWidth="1"/>
    <col min="4" max="4" width="0.5703125" style="5" customWidth="1"/>
    <col min="5" max="5" width="26.5703125" style="5" bestFit="1" customWidth="1"/>
    <col min="6" max="6" width="0.7109375" style="5" customWidth="1"/>
    <col min="7" max="7" width="27" style="5" bestFit="1" customWidth="1"/>
    <col min="8" max="8" width="1" style="5" customWidth="1"/>
    <col min="9" max="9" width="25.42578125" style="5" bestFit="1" customWidth="1"/>
    <col min="10" max="10" width="1.140625" style="5" customWidth="1"/>
    <col min="11" max="11" width="18.42578125" style="5" bestFit="1" customWidth="1"/>
    <col min="12" max="12" width="1" style="5" customWidth="1"/>
    <col min="13" max="13" width="26.5703125" style="5" bestFit="1" customWidth="1"/>
    <col min="14" max="14" width="0.7109375" style="5" customWidth="1"/>
    <col min="15" max="15" width="27" style="5" bestFit="1" customWidth="1"/>
    <col min="16" max="16" width="0.85546875" style="5" customWidth="1"/>
    <col min="17" max="17" width="25.5703125" style="5" bestFit="1" customWidth="1"/>
    <col min="18" max="16384" width="8.7109375" style="5"/>
  </cols>
  <sheetData>
    <row r="1" spans="1:17" ht="31.5" customHeight="1"/>
    <row r="2" spans="1:17" s="10" customFormat="1" ht="36">
      <c r="A2" s="120" t="s">
        <v>67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s="10" customFormat="1" ht="36">
      <c r="A3" s="120" t="s">
        <v>29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</row>
    <row r="4" spans="1:17" s="10" customFormat="1" ht="36">
      <c r="A4" s="120" t="str">
        <f>'درآمد ناشی از فروش '!A4:Q4</f>
        <v>برای ماه منتهی به 1400/04/31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</row>
    <row r="5" spans="1:17" s="10" customFormat="1" ht="36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17" ht="40.5">
      <c r="A6" s="119" t="s">
        <v>79</v>
      </c>
      <c r="B6" s="119"/>
      <c r="C6" s="119"/>
      <c r="D6" s="119"/>
      <c r="E6" s="119"/>
      <c r="F6" s="119"/>
      <c r="G6" s="119"/>
      <c r="H6" s="119"/>
    </row>
    <row r="7" spans="1:17" ht="45" customHeight="1" thickBot="1">
      <c r="A7" s="114" t="s">
        <v>3</v>
      </c>
      <c r="C7" s="113" t="s">
        <v>129</v>
      </c>
      <c r="D7" s="113" t="s">
        <v>31</v>
      </c>
      <c r="E7" s="113" t="s">
        <v>31</v>
      </c>
      <c r="F7" s="113" t="s">
        <v>31</v>
      </c>
      <c r="G7" s="113" t="s">
        <v>31</v>
      </c>
      <c r="H7" s="113" t="s">
        <v>31</v>
      </c>
      <c r="I7" s="113" t="s">
        <v>31</v>
      </c>
      <c r="K7" s="113" t="s">
        <v>131</v>
      </c>
      <c r="L7" s="113" t="s">
        <v>32</v>
      </c>
      <c r="M7" s="113" t="s">
        <v>32</v>
      </c>
      <c r="N7" s="113" t="s">
        <v>32</v>
      </c>
      <c r="O7" s="113" t="s">
        <v>32</v>
      </c>
      <c r="P7" s="113" t="s">
        <v>32</v>
      </c>
      <c r="Q7" s="113" t="s">
        <v>32</v>
      </c>
    </row>
    <row r="8" spans="1:17" s="11" customFormat="1" ht="54.75" customHeight="1" thickBot="1">
      <c r="A8" s="113" t="s">
        <v>3</v>
      </c>
      <c r="C8" s="12" t="s">
        <v>6</v>
      </c>
      <c r="E8" s="12" t="s">
        <v>45</v>
      </c>
      <c r="G8" s="12" t="s">
        <v>46</v>
      </c>
      <c r="I8" s="12" t="s">
        <v>47</v>
      </c>
      <c r="K8" s="12" t="s">
        <v>6</v>
      </c>
      <c r="M8" s="12" t="s">
        <v>45</v>
      </c>
      <c r="O8" s="12" t="s">
        <v>46</v>
      </c>
      <c r="Q8" s="12" t="s">
        <v>47</v>
      </c>
    </row>
    <row r="9" spans="1:17" ht="34.5" customHeight="1">
      <c r="A9" s="8" t="s">
        <v>135</v>
      </c>
      <c r="C9" s="13">
        <v>2137931</v>
      </c>
      <c r="E9" s="13">
        <v>38721331858</v>
      </c>
      <c r="G9" s="13">
        <v>46012550982</v>
      </c>
      <c r="I9" s="13">
        <v>-7291219123</v>
      </c>
      <c r="K9" s="13">
        <v>2137931</v>
      </c>
      <c r="M9" s="13">
        <v>38721331858</v>
      </c>
      <c r="O9" s="13">
        <v>46012550982</v>
      </c>
      <c r="Q9" s="13">
        <v>-7291219123</v>
      </c>
    </row>
    <row r="10" spans="1:17" ht="34.5" customHeight="1">
      <c r="A10" s="8" t="s">
        <v>92</v>
      </c>
      <c r="C10" s="13">
        <v>1200000</v>
      </c>
      <c r="E10" s="13">
        <v>204858197820</v>
      </c>
      <c r="G10" s="13">
        <v>175807285380</v>
      </c>
      <c r="I10" s="13">
        <v>29050912440</v>
      </c>
      <c r="K10" s="13">
        <v>1200000</v>
      </c>
      <c r="M10" s="13">
        <v>204858197820</v>
      </c>
      <c r="O10" s="13">
        <v>172914606004</v>
      </c>
      <c r="Q10" s="13">
        <v>31943591816</v>
      </c>
    </row>
    <row r="11" spans="1:17" ht="34.5" customHeight="1">
      <c r="A11" s="8" t="s">
        <v>107</v>
      </c>
      <c r="C11" s="13">
        <v>16666666</v>
      </c>
      <c r="E11" s="13">
        <v>97019276119</v>
      </c>
      <c r="G11" s="13">
        <v>83078371608</v>
      </c>
      <c r="I11" s="13">
        <v>13940904511</v>
      </c>
      <c r="K11" s="13">
        <v>16666666</v>
      </c>
      <c r="M11" s="13">
        <v>97019276119</v>
      </c>
      <c r="O11" s="13">
        <v>90237262867</v>
      </c>
      <c r="Q11" s="13">
        <v>6782013252</v>
      </c>
    </row>
    <row r="12" spans="1:17" ht="34.5" customHeight="1">
      <c r="A12" s="8" t="s">
        <v>109</v>
      </c>
      <c r="C12" s="13">
        <v>581250</v>
      </c>
      <c r="E12" s="13">
        <v>7528624059</v>
      </c>
      <c r="G12" s="13">
        <v>6615713390</v>
      </c>
      <c r="I12" s="13">
        <v>912910669</v>
      </c>
      <c r="K12" s="13">
        <v>581250</v>
      </c>
      <c r="M12" s="13">
        <v>7528624059</v>
      </c>
      <c r="O12" s="13">
        <v>6152324556</v>
      </c>
      <c r="Q12" s="13">
        <v>1376299503</v>
      </c>
    </row>
    <row r="13" spans="1:17" ht="34.5" customHeight="1">
      <c r="A13" s="8" t="s">
        <v>134</v>
      </c>
      <c r="C13" s="13">
        <v>1100000</v>
      </c>
      <c r="E13" s="13">
        <v>28003382550</v>
      </c>
      <c r="G13" s="13">
        <v>25282742385</v>
      </c>
      <c r="I13" s="13">
        <v>2720640165</v>
      </c>
      <c r="K13" s="13">
        <v>1100000</v>
      </c>
      <c r="M13" s="13">
        <v>28003382550</v>
      </c>
      <c r="O13" s="13">
        <v>25282742385</v>
      </c>
      <c r="Q13" s="13">
        <v>2720640165</v>
      </c>
    </row>
    <row r="14" spans="1:17" ht="34.5" customHeight="1">
      <c r="A14" s="8" t="s">
        <v>84</v>
      </c>
      <c r="C14" s="13">
        <v>800000</v>
      </c>
      <c r="E14" s="13">
        <v>103739058000</v>
      </c>
      <c r="G14" s="13">
        <v>87050946587</v>
      </c>
      <c r="I14" s="13">
        <v>16688111413</v>
      </c>
      <c r="K14" s="13">
        <v>800000</v>
      </c>
      <c r="M14" s="13">
        <v>103739058000</v>
      </c>
      <c r="O14" s="13">
        <v>83054865608</v>
      </c>
      <c r="Q14" s="13">
        <v>20684192392</v>
      </c>
    </row>
    <row r="15" spans="1:17" ht="34.5" customHeight="1">
      <c r="A15" s="8" t="s">
        <v>133</v>
      </c>
      <c r="C15" s="13">
        <v>84176</v>
      </c>
      <c r="E15" s="13">
        <v>1506152750</v>
      </c>
      <c r="G15" s="13">
        <v>1769336418</v>
      </c>
      <c r="I15" s="13">
        <v>-263183667</v>
      </c>
      <c r="K15" s="13">
        <v>84176</v>
      </c>
      <c r="M15" s="13">
        <v>1506152750</v>
      </c>
      <c r="O15" s="13">
        <v>1769336418</v>
      </c>
      <c r="Q15" s="13">
        <v>-263183667</v>
      </c>
    </row>
    <row r="16" spans="1:17" ht="34.5" customHeight="1">
      <c r="A16" s="8" t="s">
        <v>91</v>
      </c>
      <c r="C16" s="13">
        <v>10000000</v>
      </c>
      <c r="E16" s="13">
        <v>176940900000</v>
      </c>
      <c r="G16" s="13">
        <v>118790419153</v>
      </c>
      <c r="I16" s="13">
        <v>58150480847</v>
      </c>
      <c r="K16" s="13">
        <v>10000000</v>
      </c>
      <c r="M16" s="13">
        <v>176940900000</v>
      </c>
      <c r="O16" s="13">
        <v>170621396902</v>
      </c>
      <c r="Q16" s="13">
        <v>6319503098</v>
      </c>
    </row>
    <row r="17" spans="1:17" ht="34.5" customHeight="1">
      <c r="A17" s="8" t="s">
        <v>88</v>
      </c>
      <c r="C17" s="13">
        <v>16000000</v>
      </c>
      <c r="E17" s="13">
        <v>205649064000</v>
      </c>
      <c r="G17" s="13">
        <v>172089936000</v>
      </c>
      <c r="I17" s="13">
        <v>33559128000</v>
      </c>
      <c r="K17" s="13">
        <v>16000000</v>
      </c>
      <c r="M17" s="13">
        <v>205649064000</v>
      </c>
      <c r="O17" s="13">
        <v>185899662009</v>
      </c>
      <c r="Q17" s="13">
        <v>19749401991</v>
      </c>
    </row>
    <row r="18" spans="1:17" ht="34.5" customHeight="1">
      <c r="A18" s="8" t="s">
        <v>86</v>
      </c>
      <c r="C18" s="13">
        <v>4300000</v>
      </c>
      <c r="E18" s="13">
        <v>99807590250</v>
      </c>
      <c r="G18" s="13">
        <v>100967396076</v>
      </c>
      <c r="I18" s="13">
        <v>-1159805826</v>
      </c>
      <c r="K18" s="13">
        <v>4300000</v>
      </c>
      <c r="M18" s="13">
        <v>99807590250</v>
      </c>
      <c r="O18" s="13">
        <v>119521541291</v>
      </c>
      <c r="Q18" s="13">
        <v>-19713951041</v>
      </c>
    </row>
    <row r="19" spans="1:17" ht="34.5" customHeight="1">
      <c r="A19" s="8" t="s">
        <v>113</v>
      </c>
      <c r="C19" s="13">
        <v>10000000</v>
      </c>
      <c r="E19" s="13">
        <v>14771583000</v>
      </c>
      <c r="G19" s="13">
        <v>12355988974</v>
      </c>
      <c r="I19" s="13">
        <v>2415594026</v>
      </c>
      <c r="K19" s="13">
        <v>10000000</v>
      </c>
      <c r="M19" s="13">
        <v>14771583000</v>
      </c>
      <c r="O19" s="13">
        <v>12753714020</v>
      </c>
      <c r="Q19" s="13">
        <v>2017868980</v>
      </c>
    </row>
    <row r="20" spans="1:17" ht="34.5" customHeight="1">
      <c r="A20" s="8" t="s">
        <v>85</v>
      </c>
      <c r="C20" s="13">
        <v>3501789</v>
      </c>
      <c r="E20" s="13">
        <v>209483772930</v>
      </c>
      <c r="G20" s="13">
        <v>177932767437</v>
      </c>
      <c r="I20" s="13">
        <v>31551005493</v>
      </c>
      <c r="K20" s="13">
        <v>3501789</v>
      </c>
      <c r="M20" s="13">
        <v>209483772930</v>
      </c>
      <c r="O20" s="13">
        <v>202677804987</v>
      </c>
      <c r="Q20" s="13">
        <v>6805967943</v>
      </c>
    </row>
    <row r="21" spans="1:17" ht="34.5" customHeight="1">
      <c r="A21" s="8" t="s">
        <v>103</v>
      </c>
      <c r="C21" s="13">
        <v>1536666</v>
      </c>
      <c r="E21" s="13">
        <v>22500411393</v>
      </c>
      <c r="G21" s="13">
        <v>19521741860</v>
      </c>
      <c r="I21" s="13">
        <v>2978669533</v>
      </c>
      <c r="K21" s="13">
        <v>1536666</v>
      </c>
      <c r="M21" s="13">
        <v>22500411393</v>
      </c>
      <c r="O21" s="13">
        <v>46577226354</v>
      </c>
      <c r="Q21" s="13">
        <v>-24076814960</v>
      </c>
    </row>
    <row r="22" spans="1:17" ht="34.5" customHeight="1">
      <c r="A22" s="8" t="s">
        <v>104</v>
      </c>
      <c r="C22" s="13">
        <v>4000000</v>
      </c>
      <c r="E22" s="13">
        <v>89703072000</v>
      </c>
      <c r="G22" s="13">
        <v>56024658000</v>
      </c>
      <c r="I22" s="13">
        <v>33678414000</v>
      </c>
      <c r="K22" s="13">
        <v>4000000</v>
      </c>
      <c r="M22" s="13">
        <v>89703072000</v>
      </c>
      <c r="O22" s="13">
        <v>77956856684</v>
      </c>
      <c r="Q22" s="13">
        <v>11746215316</v>
      </c>
    </row>
    <row r="23" spans="1:17" ht="34.5" customHeight="1">
      <c r="A23" s="8" t="s">
        <v>95</v>
      </c>
      <c r="C23" s="13">
        <v>2010000</v>
      </c>
      <c r="E23" s="13">
        <v>37563161400</v>
      </c>
      <c r="G23" s="13">
        <v>32687942580</v>
      </c>
      <c r="I23" s="13">
        <v>4875218820</v>
      </c>
      <c r="K23" s="13">
        <v>2010000</v>
      </c>
      <c r="M23" s="13">
        <v>37563161400</v>
      </c>
      <c r="O23" s="13">
        <v>23895522933</v>
      </c>
      <c r="Q23" s="13">
        <v>13667638467</v>
      </c>
    </row>
    <row r="24" spans="1:17" ht="34.5" customHeight="1">
      <c r="A24" s="8" t="s">
        <v>110</v>
      </c>
      <c r="C24" s="13">
        <v>900000</v>
      </c>
      <c r="E24" s="13">
        <v>53517663900</v>
      </c>
      <c r="G24" s="13">
        <v>43631182147</v>
      </c>
      <c r="I24" s="13">
        <v>9886481753</v>
      </c>
      <c r="K24" s="13">
        <v>900000</v>
      </c>
      <c r="M24" s="13">
        <v>53517663900</v>
      </c>
      <c r="O24" s="13">
        <v>41420535540</v>
      </c>
      <c r="Q24" s="13">
        <v>12097128360</v>
      </c>
    </row>
    <row r="25" spans="1:17" ht="34.5" customHeight="1">
      <c r="A25" s="8" t="s">
        <v>90</v>
      </c>
      <c r="C25" s="13">
        <v>13000000</v>
      </c>
      <c r="E25" s="13">
        <v>135558598500</v>
      </c>
      <c r="G25" s="13">
        <v>130627862852</v>
      </c>
      <c r="I25" s="13">
        <v>4930735648</v>
      </c>
      <c r="K25" s="13">
        <v>13000000</v>
      </c>
      <c r="M25" s="13">
        <v>135558598500</v>
      </c>
      <c r="O25" s="13">
        <v>129228106903</v>
      </c>
      <c r="Q25" s="13">
        <v>6330491597</v>
      </c>
    </row>
    <row r="26" spans="1:17" ht="34.5" customHeight="1">
      <c r="A26" s="8" t="s">
        <v>93</v>
      </c>
      <c r="C26" s="13">
        <v>20000000</v>
      </c>
      <c r="E26" s="13">
        <v>76661136000</v>
      </c>
      <c r="G26" s="13">
        <v>74386749661</v>
      </c>
      <c r="I26" s="13">
        <v>2274386339</v>
      </c>
      <c r="K26" s="13">
        <v>20000000</v>
      </c>
      <c r="M26" s="13">
        <v>76661136000</v>
      </c>
      <c r="O26" s="13">
        <v>85687110125</v>
      </c>
      <c r="Q26" s="13">
        <v>-9025974125</v>
      </c>
    </row>
    <row r="27" spans="1:17" ht="34.5" customHeight="1">
      <c r="A27" s="8" t="s">
        <v>94</v>
      </c>
      <c r="C27" s="13">
        <v>1400000</v>
      </c>
      <c r="E27" s="13">
        <v>26706147300</v>
      </c>
      <c r="G27" s="13">
        <v>25902383009</v>
      </c>
      <c r="I27" s="13">
        <v>803764291</v>
      </c>
      <c r="K27" s="13">
        <v>1400000</v>
      </c>
      <c r="M27" s="13">
        <v>26706147300</v>
      </c>
      <c r="O27" s="13">
        <v>26545946865</v>
      </c>
      <c r="Q27" s="13">
        <v>160200435</v>
      </c>
    </row>
    <row r="28" spans="1:17" ht="34.5" customHeight="1">
      <c r="A28" s="8" t="s">
        <v>87</v>
      </c>
      <c r="C28" s="13">
        <v>4183908</v>
      </c>
      <c r="E28" s="13">
        <v>79936244225</v>
      </c>
      <c r="G28" s="13">
        <v>49615059018</v>
      </c>
      <c r="I28" s="13">
        <v>30321185207</v>
      </c>
      <c r="K28" s="13">
        <v>4183908</v>
      </c>
      <c r="M28" s="13">
        <v>79936244225</v>
      </c>
      <c r="O28" s="13">
        <v>61065822873</v>
      </c>
      <c r="Q28" s="13">
        <v>18870421352</v>
      </c>
    </row>
    <row r="29" spans="1:17" ht="34.5" customHeight="1">
      <c r="A29" s="8" t="s">
        <v>102</v>
      </c>
      <c r="C29" s="13">
        <v>400000</v>
      </c>
      <c r="E29" s="13">
        <v>37150034220</v>
      </c>
      <c r="G29" s="13">
        <v>32441965473</v>
      </c>
      <c r="I29" s="13">
        <v>4708068747</v>
      </c>
      <c r="K29" s="13">
        <v>400000</v>
      </c>
      <c r="M29" s="13">
        <v>37150034220</v>
      </c>
      <c r="O29" s="13">
        <v>30058083877</v>
      </c>
      <c r="Q29" s="13">
        <v>7091950343</v>
      </c>
    </row>
    <row r="30" spans="1:17" ht="34.5" customHeight="1">
      <c r="A30" s="8" t="s">
        <v>89</v>
      </c>
      <c r="C30" s="13">
        <v>12000000</v>
      </c>
      <c r="E30" s="13">
        <v>305133588000</v>
      </c>
      <c r="G30" s="13">
        <v>248119086030</v>
      </c>
      <c r="I30" s="13">
        <v>57014501970</v>
      </c>
      <c r="K30" s="13">
        <v>12000000</v>
      </c>
      <c r="M30" s="13">
        <v>305133588000</v>
      </c>
      <c r="O30" s="13">
        <v>273619124223</v>
      </c>
      <c r="Q30" s="13">
        <v>31514463777</v>
      </c>
    </row>
    <row r="31" spans="1:17" ht="34.5" customHeight="1">
      <c r="A31" s="8" t="s">
        <v>132</v>
      </c>
      <c r="C31" s="13">
        <v>700000</v>
      </c>
      <c r="E31" s="13">
        <v>40574138850</v>
      </c>
      <c r="G31" s="13">
        <v>40581361608</v>
      </c>
      <c r="I31" s="13">
        <v>-7222758</v>
      </c>
      <c r="K31" s="13">
        <v>700000</v>
      </c>
      <c r="M31" s="13">
        <v>40574138850</v>
      </c>
      <c r="O31" s="13">
        <v>40581361608</v>
      </c>
      <c r="Q31" s="13">
        <v>-7222758</v>
      </c>
    </row>
    <row r="32" spans="1:17" ht="34.5" customHeight="1">
      <c r="A32" s="8" t="s">
        <v>116</v>
      </c>
      <c r="C32" s="13">
        <v>0</v>
      </c>
      <c r="E32" s="13">
        <v>0</v>
      </c>
      <c r="G32" s="13">
        <v>627144851</v>
      </c>
      <c r="I32" s="13">
        <v>-627144851</v>
      </c>
      <c r="K32" s="13">
        <v>0</v>
      </c>
      <c r="M32" s="13">
        <v>0</v>
      </c>
      <c r="O32" s="13">
        <v>0</v>
      </c>
      <c r="Q32" s="13">
        <v>0</v>
      </c>
    </row>
    <row r="33" spans="5:17" ht="38.25" customHeight="1" thickBot="1">
      <c r="E33" s="9">
        <f>SUM(E9:E32)</f>
        <v>2093033129124</v>
      </c>
      <c r="G33" s="9">
        <f>SUM(G9:G32)</f>
        <v>1761920591479</v>
      </c>
      <c r="H33" s="5">
        <f t="shared" ref="H33:P33" si="0">SUM(H9:H32)</f>
        <v>0</v>
      </c>
      <c r="I33" s="9">
        <f>SUM(I9:I32)</f>
        <v>331112537647</v>
      </c>
      <c r="J33" s="5">
        <f t="shared" si="0"/>
        <v>0</v>
      </c>
      <c r="L33" s="5">
        <f t="shared" si="0"/>
        <v>0</v>
      </c>
      <c r="M33" s="9">
        <f>SUM(M9:M32)</f>
        <v>2093033129124</v>
      </c>
      <c r="N33" s="5">
        <f t="shared" si="0"/>
        <v>0</v>
      </c>
      <c r="O33" s="9">
        <f>SUM(O9:O32)</f>
        <v>1953533506014</v>
      </c>
      <c r="P33" s="5">
        <f t="shared" si="0"/>
        <v>0</v>
      </c>
      <c r="Q33" s="9">
        <f>SUM(Q9:Q32)</f>
        <v>139499623113</v>
      </c>
    </row>
    <row r="34" spans="5:17" ht="38.25" customHeight="1" thickTop="1">
      <c r="M34" s="47"/>
    </row>
    <row r="35" spans="5:17" ht="38.25" customHeight="1">
      <c r="M35" s="47"/>
    </row>
    <row r="36" spans="5:17" ht="38.25" customHeight="1">
      <c r="M36" s="47"/>
    </row>
    <row r="37" spans="5:17" ht="38.25" customHeight="1">
      <c r="M37" s="47"/>
    </row>
    <row r="38" spans="5:17" ht="38.25" customHeight="1">
      <c r="M38" s="47"/>
    </row>
    <row r="39" spans="5:17" ht="38.25" customHeight="1">
      <c r="M39" s="47"/>
    </row>
    <row r="40" spans="5:17" ht="38.25" customHeight="1">
      <c r="M40" s="47"/>
    </row>
    <row r="41" spans="5:17" ht="38.25" customHeight="1">
      <c r="M41" s="47"/>
    </row>
    <row r="42" spans="5:17" ht="38.25" customHeight="1">
      <c r="M42" s="47"/>
    </row>
    <row r="43" spans="5:17" ht="38.25" customHeight="1">
      <c r="M43" s="47"/>
    </row>
    <row r="44" spans="5:17" ht="38.25" customHeight="1"/>
    <row r="45" spans="5:17" ht="38.25" customHeight="1"/>
    <row r="46" spans="5:17" ht="38.25" customHeight="1"/>
    <row r="47" spans="5:17" ht="38.25" customHeight="1"/>
    <row r="48" spans="5:17" ht="38.25" customHeight="1"/>
    <row r="49" ht="38.25" customHeight="1"/>
    <row r="50" ht="38.25" customHeight="1"/>
  </sheetData>
  <sortState ref="A8:Q40">
    <sortCondition descending="1" ref="Q8:Q40"/>
  </sortState>
  <mergeCells count="7">
    <mergeCell ref="K7:Q7"/>
    <mergeCell ref="A7:A8"/>
    <mergeCell ref="C7:I7"/>
    <mergeCell ref="A2:Q2"/>
    <mergeCell ref="A3:Q3"/>
    <mergeCell ref="A4:Q4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W59"/>
  <sheetViews>
    <sheetView rightToLeft="1" view="pageBreakPreview" topLeftCell="A25" zoomScale="40" zoomScaleNormal="100" zoomScaleSheetLayoutView="40" workbookViewId="0">
      <selection activeCell="C40" sqref="C40"/>
    </sheetView>
  </sheetViews>
  <sheetFormatPr defaultColWidth="9.140625" defaultRowHeight="27.75"/>
  <cols>
    <col min="1" max="1" width="74.140625" style="15" bestFit="1" customWidth="1"/>
    <col min="2" max="2" width="1" style="15" customWidth="1"/>
    <col min="3" max="3" width="39.140625" style="15" bestFit="1" customWidth="1"/>
    <col min="4" max="4" width="1" style="15" customWidth="1"/>
    <col min="5" max="5" width="45.5703125" style="15" bestFit="1" customWidth="1"/>
    <col min="6" max="6" width="1" style="15" customWidth="1"/>
    <col min="7" max="7" width="39.85546875" style="15" bestFit="1" customWidth="1"/>
    <col min="8" max="8" width="1" style="15" customWidth="1"/>
    <col min="9" max="9" width="43.7109375" style="15" bestFit="1" customWidth="1"/>
    <col min="10" max="10" width="1" style="15" customWidth="1"/>
    <col min="11" max="11" width="17.140625" style="19" bestFit="1" customWidth="1"/>
    <col min="12" max="12" width="1" style="15" customWidth="1"/>
    <col min="13" max="13" width="39.85546875" style="15" bestFit="1" customWidth="1"/>
    <col min="14" max="14" width="1" style="15" customWidth="1"/>
    <col min="15" max="15" width="44.42578125" style="15" bestFit="1" customWidth="1"/>
    <col min="16" max="16" width="1.5703125" style="15" customWidth="1"/>
    <col min="17" max="17" width="44" style="15" customWidth="1"/>
    <col min="18" max="18" width="1" style="15" customWidth="1"/>
    <col min="19" max="19" width="43.42578125" style="15" customWidth="1"/>
    <col min="20" max="20" width="1" style="15" customWidth="1"/>
    <col min="21" max="21" width="17.140625" style="19" bestFit="1" customWidth="1"/>
    <col min="22" max="22" width="1" style="15" customWidth="1"/>
    <col min="23" max="23" width="9.140625" style="15" customWidth="1"/>
    <col min="24" max="16384" width="9.140625" style="15"/>
  </cols>
  <sheetData>
    <row r="2" spans="1:21" s="78" customFormat="1" ht="78">
      <c r="A2" s="121" t="s">
        <v>67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1:21" s="78" customFormat="1" ht="78">
      <c r="A3" s="121" t="s">
        <v>29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21" s="78" customFormat="1" ht="78">
      <c r="A4" s="121" t="str">
        <f>'درآمد ناشی از تغییر قیمت اوراق '!A4:Q4</f>
        <v>برای ماه منتهی به 1400/04/31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</row>
    <row r="5" spans="1:21" s="21" customFormat="1" ht="36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21" s="73" customFormat="1" ht="53.25">
      <c r="A6" s="124" t="s">
        <v>80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U6" s="79"/>
    </row>
    <row r="7" spans="1:21" ht="40.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1:21" s="73" customFormat="1" ht="46.5" customHeight="1" thickBot="1">
      <c r="A8" s="122" t="s">
        <v>3</v>
      </c>
      <c r="C8" s="123" t="s">
        <v>129</v>
      </c>
      <c r="D8" s="123" t="s">
        <v>31</v>
      </c>
      <c r="E8" s="123" t="s">
        <v>31</v>
      </c>
      <c r="F8" s="123" t="s">
        <v>31</v>
      </c>
      <c r="G8" s="123" t="s">
        <v>31</v>
      </c>
      <c r="H8" s="123" t="s">
        <v>31</v>
      </c>
      <c r="I8" s="123" t="s">
        <v>31</v>
      </c>
      <c r="J8" s="123" t="s">
        <v>31</v>
      </c>
      <c r="K8" s="123" t="s">
        <v>31</v>
      </c>
      <c r="M8" s="123" t="s">
        <v>130</v>
      </c>
      <c r="N8" s="123" t="s">
        <v>32</v>
      </c>
      <c r="O8" s="123" t="s">
        <v>32</v>
      </c>
      <c r="P8" s="123" t="s">
        <v>32</v>
      </c>
      <c r="Q8" s="123" t="s">
        <v>32</v>
      </c>
      <c r="R8" s="123" t="s">
        <v>32</v>
      </c>
      <c r="S8" s="123" t="s">
        <v>32</v>
      </c>
      <c r="T8" s="123" t="s">
        <v>32</v>
      </c>
      <c r="U8" s="123" t="s">
        <v>32</v>
      </c>
    </row>
    <row r="9" spans="1:21" s="74" customFormat="1" ht="76.5" customHeight="1" thickBot="1">
      <c r="A9" s="123" t="s">
        <v>3</v>
      </c>
      <c r="C9" s="75" t="s">
        <v>49</v>
      </c>
      <c r="E9" s="75" t="s">
        <v>50</v>
      </c>
      <c r="G9" s="75" t="s">
        <v>51</v>
      </c>
      <c r="I9" s="75" t="s">
        <v>22</v>
      </c>
      <c r="K9" s="75" t="s">
        <v>52</v>
      </c>
      <c r="M9" s="75" t="s">
        <v>49</v>
      </c>
      <c r="O9" s="75" t="s">
        <v>50</v>
      </c>
      <c r="Q9" s="75" t="s">
        <v>51</v>
      </c>
      <c r="S9" s="75" t="s">
        <v>22</v>
      </c>
      <c r="U9" s="75" t="s">
        <v>52</v>
      </c>
    </row>
    <row r="10" spans="1:21" s="69" customFormat="1" ht="51" customHeight="1">
      <c r="A10" s="95" t="s">
        <v>91</v>
      </c>
      <c r="C10" s="134">
        <v>0</v>
      </c>
      <c r="E10" s="134">
        <v>58150480847</v>
      </c>
      <c r="G10" s="134">
        <v>-1698381279</v>
      </c>
      <c r="I10" s="134">
        <v>56452099568</v>
      </c>
      <c r="K10" s="135">
        <v>0.15989999999999999</v>
      </c>
      <c r="M10" s="134">
        <v>0</v>
      </c>
      <c r="O10" s="134">
        <v>6319503098</v>
      </c>
      <c r="Q10" s="134">
        <v>-1943341743</v>
      </c>
      <c r="S10" s="134">
        <v>4376161355</v>
      </c>
      <c r="U10" s="135">
        <v>2.3199999999999998E-2</v>
      </c>
    </row>
    <row r="11" spans="1:21" s="69" customFormat="1" ht="51" customHeight="1">
      <c r="A11" s="95" t="s">
        <v>113</v>
      </c>
      <c r="C11" s="134">
        <v>263232453</v>
      </c>
      <c r="E11" s="134">
        <v>2415594026</v>
      </c>
      <c r="G11" s="134">
        <v>2351304162</v>
      </c>
      <c r="I11" s="134">
        <v>5030130641</v>
      </c>
      <c r="K11" s="135">
        <v>1.43E-2</v>
      </c>
      <c r="M11" s="134">
        <v>263232453</v>
      </c>
      <c r="O11" s="134">
        <v>2017868980</v>
      </c>
      <c r="Q11" s="134">
        <v>2351304162</v>
      </c>
      <c r="S11" s="134">
        <v>4632405595</v>
      </c>
      <c r="U11" s="135">
        <v>2.4500000000000001E-2</v>
      </c>
    </row>
    <row r="12" spans="1:21" s="69" customFormat="1" ht="51" customHeight="1">
      <c r="A12" s="95" t="s">
        <v>85</v>
      </c>
      <c r="C12" s="134">
        <v>0</v>
      </c>
      <c r="E12" s="134">
        <v>31551005493</v>
      </c>
      <c r="G12" s="134">
        <v>45482196</v>
      </c>
      <c r="I12" s="134">
        <v>31596487689</v>
      </c>
      <c r="K12" s="135">
        <v>8.9499999999999996E-2</v>
      </c>
      <c r="M12" s="134">
        <v>4270000000</v>
      </c>
      <c r="O12" s="134">
        <v>6805967943</v>
      </c>
      <c r="Q12" s="134">
        <v>-1756420514</v>
      </c>
      <c r="S12" s="134">
        <v>9319547429</v>
      </c>
      <c r="U12" s="135">
        <v>4.9399999999999999E-2</v>
      </c>
    </row>
    <row r="13" spans="1:21" s="69" customFormat="1" ht="51" customHeight="1">
      <c r="A13" s="95" t="s">
        <v>110</v>
      </c>
      <c r="C13" s="134">
        <v>0</v>
      </c>
      <c r="E13" s="134">
        <v>9886481753</v>
      </c>
      <c r="G13" s="134">
        <v>1149461370</v>
      </c>
      <c r="I13" s="134">
        <v>11035943123</v>
      </c>
      <c r="K13" s="135">
        <v>3.1300000000000001E-2</v>
      </c>
      <c r="M13" s="134">
        <v>3132854209</v>
      </c>
      <c r="O13" s="134">
        <v>12097128360</v>
      </c>
      <c r="Q13" s="134">
        <v>1149461370</v>
      </c>
      <c r="S13" s="134">
        <v>16379443939</v>
      </c>
      <c r="U13" s="135">
        <v>8.6800000000000002E-2</v>
      </c>
    </row>
    <row r="14" spans="1:21" s="69" customFormat="1" ht="51" customHeight="1">
      <c r="A14" s="95" t="s">
        <v>93</v>
      </c>
      <c r="C14" s="134">
        <v>1266228647</v>
      </c>
      <c r="E14" s="134">
        <v>2274386339</v>
      </c>
      <c r="G14" s="134">
        <v>-2290290955</v>
      </c>
      <c r="I14" s="134">
        <v>1250324031</v>
      </c>
      <c r="K14" s="135">
        <v>3.5000000000000001E-3</v>
      </c>
      <c r="M14" s="134">
        <v>1266228647</v>
      </c>
      <c r="O14" s="134">
        <v>-9025974125</v>
      </c>
      <c r="Q14" s="134">
        <v>-9410202178</v>
      </c>
      <c r="S14" s="134">
        <v>-17169947656</v>
      </c>
      <c r="U14" s="135">
        <v>-9.0899999999999995E-2</v>
      </c>
    </row>
    <row r="15" spans="1:21" s="69" customFormat="1" ht="51" customHeight="1">
      <c r="A15" s="95" t="s">
        <v>134</v>
      </c>
      <c r="C15" s="134">
        <v>0</v>
      </c>
      <c r="E15" s="134">
        <v>2720640165</v>
      </c>
      <c r="G15" s="134">
        <v>57590167</v>
      </c>
      <c r="I15" s="134">
        <v>2778230332</v>
      </c>
      <c r="K15" s="135">
        <v>7.9000000000000008E-3</v>
      </c>
      <c r="M15" s="134">
        <v>0</v>
      </c>
      <c r="O15" s="134">
        <v>2720640165</v>
      </c>
      <c r="Q15" s="134">
        <v>57590167</v>
      </c>
      <c r="S15" s="134">
        <v>2778230332</v>
      </c>
      <c r="U15" s="135">
        <v>1.47E-2</v>
      </c>
    </row>
    <row r="16" spans="1:21" s="69" customFormat="1" ht="51" customHeight="1">
      <c r="A16" s="95" t="s">
        <v>84</v>
      </c>
      <c r="C16" s="134">
        <v>0</v>
      </c>
      <c r="E16" s="134">
        <v>16688111413</v>
      </c>
      <c r="G16" s="134">
        <v>5546830163</v>
      </c>
      <c r="I16" s="134">
        <v>22234941576</v>
      </c>
      <c r="K16" s="135">
        <v>6.3E-2</v>
      </c>
      <c r="M16" s="134">
        <v>0</v>
      </c>
      <c r="O16" s="134">
        <v>20684192392</v>
      </c>
      <c r="Q16" s="134">
        <v>4854120137</v>
      </c>
      <c r="S16" s="134">
        <v>25538312529</v>
      </c>
      <c r="U16" s="135">
        <v>0.1353</v>
      </c>
    </row>
    <row r="17" spans="1:21" s="69" customFormat="1" ht="51" customHeight="1">
      <c r="A17" s="95" t="s">
        <v>94</v>
      </c>
      <c r="C17" s="134">
        <v>0</v>
      </c>
      <c r="E17" s="134">
        <v>803764291</v>
      </c>
      <c r="G17" s="134">
        <v>2288253892</v>
      </c>
      <c r="I17" s="134">
        <v>3092018183</v>
      </c>
      <c r="K17" s="135">
        <v>8.8000000000000005E-3</v>
      </c>
      <c r="M17" s="134">
        <v>1194792312</v>
      </c>
      <c r="O17" s="134">
        <v>160200435</v>
      </c>
      <c r="Q17" s="134">
        <v>2288253892</v>
      </c>
      <c r="S17" s="134">
        <v>3643246639</v>
      </c>
      <c r="U17" s="135">
        <v>1.9300000000000001E-2</v>
      </c>
    </row>
    <row r="18" spans="1:21" s="69" customFormat="1" ht="51" customHeight="1">
      <c r="A18" s="95" t="s">
        <v>102</v>
      </c>
      <c r="C18" s="134">
        <v>3548788845</v>
      </c>
      <c r="E18" s="134">
        <v>4708068747</v>
      </c>
      <c r="G18" s="134">
        <v>849467319</v>
      </c>
      <c r="I18" s="134">
        <v>9106324911</v>
      </c>
      <c r="K18" s="135">
        <v>2.58E-2</v>
      </c>
      <c r="M18" s="134">
        <v>3548788845</v>
      </c>
      <c r="O18" s="134">
        <v>7091950343</v>
      </c>
      <c r="Q18" s="134">
        <v>-53776117</v>
      </c>
      <c r="S18" s="134">
        <v>10586963071</v>
      </c>
      <c r="U18" s="135">
        <v>5.6099999999999997E-2</v>
      </c>
    </row>
    <row r="19" spans="1:21" s="69" customFormat="1" ht="51" customHeight="1">
      <c r="A19" s="95" t="s">
        <v>89</v>
      </c>
      <c r="C19" s="134">
        <v>0</v>
      </c>
      <c r="E19" s="134">
        <v>57014501970</v>
      </c>
      <c r="G19" s="134">
        <v>1632873285</v>
      </c>
      <c r="I19" s="134">
        <v>58647375255</v>
      </c>
      <c r="K19" s="135">
        <v>0.1661</v>
      </c>
      <c r="M19" s="134">
        <v>27520049597</v>
      </c>
      <c r="O19" s="134">
        <v>31514463777</v>
      </c>
      <c r="Q19" s="134">
        <v>780815642</v>
      </c>
      <c r="S19" s="134">
        <v>59815329016</v>
      </c>
      <c r="U19" s="135">
        <v>0.31680000000000003</v>
      </c>
    </row>
    <row r="20" spans="1:21" s="69" customFormat="1" ht="51" customHeight="1">
      <c r="A20" s="95" t="s">
        <v>116</v>
      </c>
      <c r="C20" s="134">
        <v>0</v>
      </c>
      <c r="E20" s="134">
        <v>-627144851</v>
      </c>
      <c r="G20" s="134">
        <v>897526466</v>
      </c>
      <c r="I20" s="134">
        <v>270381615</v>
      </c>
      <c r="K20" s="135">
        <v>8.0000000000000004E-4</v>
      </c>
      <c r="M20" s="134">
        <v>0</v>
      </c>
      <c r="O20" s="134">
        <v>0</v>
      </c>
      <c r="Q20" s="134">
        <v>902944216</v>
      </c>
      <c r="S20" s="134">
        <v>902944216</v>
      </c>
      <c r="U20" s="135">
        <v>4.7999999999999996E-3</v>
      </c>
    </row>
    <row r="21" spans="1:21" s="69" customFormat="1" ht="51" customHeight="1">
      <c r="A21" s="95" t="s">
        <v>136</v>
      </c>
      <c r="C21" s="134">
        <v>0</v>
      </c>
      <c r="E21" s="134">
        <v>0</v>
      </c>
      <c r="G21" s="134">
        <v>118525892</v>
      </c>
      <c r="I21" s="134">
        <v>118525892</v>
      </c>
      <c r="K21" s="135">
        <v>2.9999999999999997E-4</v>
      </c>
      <c r="M21" s="134">
        <v>0</v>
      </c>
      <c r="O21" s="134">
        <v>0</v>
      </c>
      <c r="Q21" s="134">
        <v>118525892</v>
      </c>
      <c r="S21" s="134">
        <v>118525892</v>
      </c>
      <c r="U21" s="135">
        <v>5.9999999999999995E-4</v>
      </c>
    </row>
    <row r="22" spans="1:21" s="69" customFormat="1" ht="51" customHeight="1">
      <c r="A22" s="95" t="s">
        <v>88</v>
      </c>
      <c r="C22" s="134">
        <v>0</v>
      </c>
      <c r="E22" s="134">
        <v>33559128000</v>
      </c>
      <c r="G22" s="134">
        <v>0</v>
      </c>
      <c r="I22" s="134">
        <v>33559128000</v>
      </c>
      <c r="K22" s="135">
        <v>9.5100000000000004E-2</v>
      </c>
      <c r="M22" s="134">
        <v>0</v>
      </c>
      <c r="O22" s="134">
        <v>19749401991</v>
      </c>
      <c r="Q22" s="134">
        <v>-2893366516</v>
      </c>
      <c r="S22" s="134">
        <v>16856035475</v>
      </c>
      <c r="U22" s="135">
        <v>8.9300000000000004E-2</v>
      </c>
    </row>
    <row r="23" spans="1:21" s="69" customFormat="1" ht="51" customHeight="1">
      <c r="A23" s="95" t="s">
        <v>95</v>
      </c>
      <c r="C23" s="134">
        <v>12462246</v>
      </c>
      <c r="E23" s="134">
        <v>4875218820</v>
      </c>
      <c r="G23" s="134">
        <v>0</v>
      </c>
      <c r="I23" s="134">
        <v>4887681066</v>
      </c>
      <c r="K23" s="135">
        <v>1.38E-2</v>
      </c>
      <c r="M23" s="134">
        <v>12462246</v>
      </c>
      <c r="O23" s="134">
        <v>13667638467</v>
      </c>
      <c r="Q23" s="134">
        <v>-2957549426</v>
      </c>
      <c r="S23" s="134">
        <v>10722551287</v>
      </c>
      <c r="U23" s="135">
        <v>5.6800000000000003E-2</v>
      </c>
    </row>
    <row r="24" spans="1:21" s="69" customFormat="1" ht="51" customHeight="1">
      <c r="A24" s="95" t="s">
        <v>90</v>
      </c>
      <c r="C24" s="134">
        <v>0</v>
      </c>
      <c r="E24" s="134">
        <v>4930735648</v>
      </c>
      <c r="G24" s="134">
        <v>0</v>
      </c>
      <c r="I24" s="134">
        <v>4930735648</v>
      </c>
      <c r="K24" s="135">
        <v>1.4E-2</v>
      </c>
      <c r="M24" s="134">
        <v>0</v>
      </c>
      <c r="O24" s="134">
        <v>6330491597</v>
      </c>
      <c r="Q24" s="134">
        <v>-9894</v>
      </c>
      <c r="S24" s="134">
        <v>6330481703</v>
      </c>
      <c r="U24" s="135">
        <v>3.3500000000000002E-2</v>
      </c>
    </row>
    <row r="25" spans="1:21" s="69" customFormat="1" ht="51" customHeight="1">
      <c r="A25" s="95" t="s">
        <v>97</v>
      </c>
      <c r="C25" s="134">
        <v>0</v>
      </c>
      <c r="E25" s="134">
        <v>0</v>
      </c>
      <c r="G25" s="134">
        <v>0</v>
      </c>
      <c r="I25" s="134">
        <v>0</v>
      </c>
      <c r="K25" s="135">
        <v>0</v>
      </c>
      <c r="M25" s="134">
        <v>0</v>
      </c>
      <c r="O25" s="134">
        <v>0</v>
      </c>
      <c r="Q25" s="134">
        <v>0</v>
      </c>
      <c r="S25" s="134">
        <v>0</v>
      </c>
      <c r="U25" s="135">
        <v>0</v>
      </c>
    </row>
    <row r="26" spans="1:21" s="69" customFormat="1" ht="51" customHeight="1">
      <c r="A26" s="95" t="s">
        <v>117</v>
      </c>
      <c r="C26" s="134">
        <v>0</v>
      </c>
      <c r="E26" s="134">
        <v>0</v>
      </c>
      <c r="G26" s="134">
        <v>0</v>
      </c>
      <c r="I26" s="134">
        <v>0</v>
      </c>
      <c r="K26" s="135">
        <v>0</v>
      </c>
      <c r="M26" s="134">
        <v>0</v>
      </c>
      <c r="O26" s="134">
        <v>0</v>
      </c>
      <c r="Q26" s="134">
        <v>-9826836433</v>
      </c>
      <c r="S26" s="134">
        <v>-9826836433</v>
      </c>
      <c r="U26" s="135">
        <v>-5.1999999999999998E-2</v>
      </c>
    </row>
    <row r="27" spans="1:21" s="69" customFormat="1" ht="51" customHeight="1">
      <c r="A27" s="95" t="s">
        <v>92</v>
      </c>
      <c r="C27" s="134">
        <v>0</v>
      </c>
      <c r="E27" s="134">
        <v>29050912440</v>
      </c>
      <c r="G27" s="134">
        <v>0</v>
      </c>
      <c r="I27" s="134">
        <v>29050912440</v>
      </c>
      <c r="K27" s="135">
        <v>8.2299999999999998E-2</v>
      </c>
      <c r="M27" s="134">
        <v>0</v>
      </c>
      <c r="O27" s="134">
        <v>31943591816</v>
      </c>
      <c r="Q27" s="134">
        <v>511628465</v>
      </c>
      <c r="S27" s="134">
        <v>32455220281</v>
      </c>
      <c r="U27" s="135">
        <v>0.1719</v>
      </c>
    </row>
    <row r="28" spans="1:21" s="69" customFormat="1" ht="51" customHeight="1">
      <c r="A28" s="95" t="s">
        <v>109</v>
      </c>
      <c r="C28" s="134">
        <v>0</v>
      </c>
      <c r="E28" s="134">
        <v>912910669</v>
      </c>
      <c r="G28" s="134">
        <v>0</v>
      </c>
      <c r="I28" s="134">
        <v>912910669</v>
      </c>
      <c r="K28" s="135">
        <v>2.5999999999999999E-3</v>
      </c>
      <c r="M28" s="134">
        <v>0</v>
      </c>
      <c r="O28" s="134">
        <v>1376299503</v>
      </c>
      <c r="Q28" s="134">
        <v>476241243</v>
      </c>
      <c r="S28" s="134">
        <v>1852540746</v>
      </c>
      <c r="U28" s="135">
        <v>9.7999999999999997E-3</v>
      </c>
    </row>
    <row r="29" spans="1:21" s="69" customFormat="1" ht="51" customHeight="1">
      <c r="A29" s="95" t="s">
        <v>119</v>
      </c>
      <c r="C29" s="134">
        <v>0</v>
      </c>
      <c r="E29" s="134">
        <v>0</v>
      </c>
      <c r="G29" s="134">
        <v>0</v>
      </c>
      <c r="I29" s="134">
        <v>0</v>
      </c>
      <c r="K29" s="135">
        <v>0</v>
      </c>
      <c r="M29" s="134">
        <v>0</v>
      </c>
      <c r="O29" s="134">
        <v>0</v>
      </c>
      <c r="Q29" s="134">
        <v>2035227656</v>
      </c>
      <c r="S29" s="134">
        <v>2035227656</v>
      </c>
      <c r="U29" s="135">
        <v>1.0800000000000001E-2</v>
      </c>
    </row>
    <row r="30" spans="1:21" s="69" customFormat="1" ht="51" customHeight="1">
      <c r="A30" s="95" t="s">
        <v>118</v>
      </c>
      <c r="C30" s="134">
        <v>0</v>
      </c>
      <c r="E30" s="134">
        <v>0</v>
      </c>
      <c r="G30" s="134">
        <v>0</v>
      </c>
      <c r="I30" s="134">
        <v>0</v>
      </c>
      <c r="K30" s="135">
        <v>0</v>
      </c>
      <c r="M30" s="134">
        <v>0</v>
      </c>
      <c r="O30" s="134">
        <v>0</v>
      </c>
      <c r="Q30" s="134">
        <v>136833856</v>
      </c>
      <c r="S30" s="134">
        <v>136833856</v>
      </c>
      <c r="U30" s="135">
        <v>6.9999999999999999E-4</v>
      </c>
    </row>
    <row r="31" spans="1:21" s="69" customFormat="1" ht="51" customHeight="1">
      <c r="A31" s="95" t="s">
        <v>86</v>
      </c>
      <c r="C31" s="134">
        <v>2046769413</v>
      </c>
      <c r="E31" s="134">
        <v>-1159805826</v>
      </c>
      <c r="G31" s="134">
        <v>0</v>
      </c>
      <c r="I31" s="134">
        <v>886963587</v>
      </c>
      <c r="K31" s="135">
        <v>2.5000000000000001E-3</v>
      </c>
      <c r="M31" s="134">
        <v>2046769413</v>
      </c>
      <c r="O31" s="134">
        <v>-19713951041</v>
      </c>
      <c r="Q31" s="134">
        <v>0</v>
      </c>
      <c r="S31" s="134">
        <v>-17667181628</v>
      </c>
      <c r="U31" s="135">
        <v>-9.3600000000000003E-2</v>
      </c>
    </row>
    <row r="32" spans="1:21" s="69" customFormat="1" ht="51" customHeight="1">
      <c r="A32" s="95" t="s">
        <v>103</v>
      </c>
      <c r="C32" s="134">
        <v>0</v>
      </c>
      <c r="E32" s="134">
        <v>2978669533</v>
      </c>
      <c r="G32" s="134">
        <v>0</v>
      </c>
      <c r="I32" s="134">
        <v>2978669533</v>
      </c>
      <c r="K32" s="135">
        <v>8.3999999999999995E-3</v>
      </c>
      <c r="M32" s="134">
        <v>429247263</v>
      </c>
      <c r="O32" s="134">
        <v>-24076814960</v>
      </c>
      <c r="Q32" s="134">
        <v>0</v>
      </c>
      <c r="S32" s="134">
        <v>-23647567697</v>
      </c>
      <c r="U32" s="135">
        <v>-0.12520000000000001</v>
      </c>
    </row>
    <row r="33" spans="1:23" s="69" customFormat="1" ht="51" customHeight="1">
      <c r="A33" s="95" t="s">
        <v>104</v>
      </c>
      <c r="C33" s="134">
        <v>0</v>
      </c>
      <c r="E33" s="134">
        <v>33678414000</v>
      </c>
      <c r="G33" s="134">
        <v>0</v>
      </c>
      <c r="I33" s="134">
        <v>33678414000</v>
      </c>
      <c r="K33" s="135">
        <v>9.5399999999999999E-2</v>
      </c>
      <c r="M33" s="134">
        <v>8743398610</v>
      </c>
      <c r="O33" s="134">
        <v>11746215316</v>
      </c>
      <c r="Q33" s="134">
        <v>0</v>
      </c>
      <c r="S33" s="134">
        <v>20489613926</v>
      </c>
      <c r="U33" s="135">
        <v>0.1085</v>
      </c>
    </row>
    <row r="34" spans="1:23" s="69" customFormat="1" ht="51" customHeight="1">
      <c r="A34" s="95" t="s">
        <v>107</v>
      </c>
      <c r="C34" s="134">
        <v>1995898838</v>
      </c>
      <c r="E34" s="134">
        <v>13940904511</v>
      </c>
      <c r="G34" s="134">
        <v>0</v>
      </c>
      <c r="I34" s="134">
        <v>15936803349</v>
      </c>
      <c r="K34" s="135">
        <v>4.5100000000000001E-2</v>
      </c>
      <c r="M34" s="134">
        <v>1995898838</v>
      </c>
      <c r="O34" s="134">
        <v>6782013252</v>
      </c>
      <c r="Q34" s="134">
        <v>0</v>
      </c>
      <c r="S34" s="134">
        <v>8777912090</v>
      </c>
      <c r="U34" s="135">
        <v>4.65E-2</v>
      </c>
    </row>
    <row r="35" spans="1:23" s="69" customFormat="1" ht="51" customHeight="1">
      <c r="A35" s="95" t="s">
        <v>133</v>
      </c>
      <c r="C35" s="134">
        <v>252528000</v>
      </c>
      <c r="E35" s="134">
        <v>-263183667</v>
      </c>
      <c r="G35" s="134">
        <v>0</v>
      </c>
      <c r="I35" s="134">
        <v>-10655667</v>
      </c>
      <c r="K35" s="135">
        <v>0</v>
      </c>
      <c r="M35" s="134">
        <v>252528000</v>
      </c>
      <c r="O35" s="134">
        <v>-263183667</v>
      </c>
      <c r="Q35" s="134">
        <v>0</v>
      </c>
      <c r="S35" s="134">
        <v>-10655667</v>
      </c>
      <c r="U35" s="135">
        <v>-1E-4</v>
      </c>
    </row>
    <row r="36" spans="1:23" s="69" customFormat="1" ht="51" customHeight="1">
      <c r="A36" s="95" t="s">
        <v>135</v>
      </c>
      <c r="C36" s="134">
        <v>0</v>
      </c>
      <c r="E36" s="134">
        <v>-7291219123</v>
      </c>
      <c r="G36" s="134">
        <v>0</v>
      </c>
      <c r="I36" s="134">
        <v>-7291219123</v>
      </c>
      <c r="K36" s="135">
        <v>-2.07E-2</v>
      </c>
      <c r="M36" s="134">
        <v>0</v>
      </c>
      <c r="O36" s="134">
        <v>-7291219123</v>
      </c>
      <c r="Q36" s="134">
        <v>0</v>
      </c>
      <c r="S36" s="134">
        <v>-7291219123</v>
      </c>
      <c r="U36" s="135">
        <v>-3.8600000000000002E-2</v>
      </c>
    </row>
    <row r="37" spans="1:23" s="69" customFormat="1" ht="51" customHeight="1">
      <c r="A37" s="95" t="s">
        <v>87</v>
      </c>
      <c r="C37" s="134">
        <v>0</v>
      </c>
      <c r="E37" s="134">
        <v>30321185207</v>
      </c>
      <c r="G37" s="134">
        <v>0</v>
      </c>
      <c r="I37" s="134">
        <v>30321185207</v>
      </c>
      <c r="K37" s="135">
        <v>8.5900000000000004E-2</v>
      </c>
      <c r="M37" s="134">
        <v>0</v>
      </c>
      <c r="O37" s="134">
        <v>18870421352</v>
      </c>
      <c r="Q37" s="134">
        <v>0</v>
      </c>
      <c r="S37" s="134">
        <v>18870421352</v>
      </c>
      <c r="U37" s="135">
        <v>9.9900000000000003E-2</v>
      </c>
    </row>
    <row r="38" spans="1:23" s="69" customFormat="1" ht="51" customHeight="1">
      <c r="A38" s="95" t="s">
        <v>132</v>
      </c>
      <c r="C38" s="134">
        <v>0</v>
      </c>
      <c r="E38" s="134">
        <v>-7222758</v>
      </c>
      <c r="G38" s="134">
        <v>0</v>
      </c>
      <c r="I38" s="134">
        <v>-7222758</v>
      </c>
      <c r="K38" s="135">
        <v>0</v>
      </c>
      <c r="M38" s="134">
        <v>0</v>
      </c>
      <c r="O38" s="134">
        <v>-7222758</v>
      </c>
      <c r="Q38" s="134">
        <v>0</v>
      </c>
      <c r="S38" s="134">
        <v>-7222758</v>
      </c>
      <c r="U38" s="135">
        <v>0</v>
      </c>
    </row>
    <row r="39" spans="1:23" s="73" customFormat="1" ht="51" customHeight="1" thickBot="1">
      <c r="C39" s="76">
        <f>SUM(C10:C38)</f>
        <v>9385908442</v>
      </c>
      <c r="E39" s="76">
        <f>SUM(E10:E38)</f>
        <v>331112537647</v>
      </c>
      <c r="G39" s="76">
        <f>SUM(G10:G38)</f>
        <v>10948642678</v>
      </c>
      <c r="I39" s="76">
        <f>SUM(I10:I38)</f>
        <v>351447088767</v>
      </c>
      <c r="J39" s="69"/>
      <c r="K39" s="77">
        <f>SUM(K10:K38)</f>
        <v>0.99559999999999993</v>
      </c>
      <c r="L39" s="69"/>
      <c r="M39" s="76">
        <f>SUM(M10:M38)</f>
        <v>54676250433</v>
      </c>
      <c r="O39" s="76">
        <f>SUM(O10:O38)</f>
        <v>139499623113</v>
      </c>
      <c r="Q39" s="76">
        <f>SUM(Q10:Q38)</f>
        <v>-13178556123</v>
      </c>
      <c r="S39" s="76">
        <f>SUM(S10:S38)</f>
        <v>180997317423</v>
      </c>
      <c r="T39" s="69"/>
      <c r="U39" s="77">
        <f>SUM(U10:U38)</f>
        <v>0.9588000000000001</v>
      </c>
      <c r="V39" s="69"/>
      <c r="W39" s="69"/>
    </row>
    <row r="40" spans="1:23" ht="41.25" thickTop="1">
      <c r="D40" s="69"/>
      <c r="F40" s="69"/>
      <c r="H40" s="69"/>
      <c r="J40" s="69"/>
      <c r="L40" s="69"/>
      <c r="N40" s="69"/>
      <c r="P40" s="69"/>
      <c r="R40" s="69"/>
      <c r="T40" s="69"/>
      <c r="V40" s="69"/>
      <c r="W40" s="69"/>
    </row>
    <row r="41" spans="1:23" ht="40.5">
      <c r="D41" s="69"/>
      <c r="P41" s="69"/>
      <c r="R41" s="69"/>
      <c r="T41" s="69"/>
    </row>
    <row r="42" spans="1:23" ht="40.5">
      <c r="T42" s="69"/>
    </row>
    <row r="48" spans="1:23">
      <c r="C48" s="16"/>
      <c r="D48" s="16"/>
      <c r="E48" s="16"/>
      <c r="F48" s="16"/>
      <c r="G48" s="16"/>
      <c r="H48" s="16"/>
      <c r="I48" s="16"/>
      <c r="J48" s="16"/>
      <c r="K48" s="20"/>
      <c r="L48" s="16"/>
      <c r="M48" s="16"/>
      <c r="N48" s="16"/>
      <c r="O48" s="16"/>
      <c r="P48" s="16"/>
      <c r="Q48" s="16"/>
      <c r="R48" s="16"/>
      <c r="S48" s="16"/>
      <c r="T48" s="16"/>
    </row>
    <row r="59" spans="3:21">
      <c r="C59" s="16"/>
      <c r="D59" s="16"/>
      <c r="E59" s="16"/>
      <c r="F59" s="16"/>
      <c r="G59" s="16"/>
      <c r="H59" s="16"/>
      <c r="I59" s="16"/>
      <c r="J59" s="16"/>
      <c r="K59" s="20"/>
      <c r="L59" s="16"/>
      <c r="M59" s="16"/>
      <c r="N59" s="16"/>
      <c r="O59" s="16"/>
      <c r="P59" s="16"/>
      <c r="Q59" s="16"/>
      <c r="R59" s="16"/>
      <c r="S59" s="16"/>
      <c r="T59" s="16"/>
      <c r="U59" s="20"/>
    </row>
  </sheetData>
  <sortState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'درآمد ناشی از فروش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2020-08-24T03:12:25Z</cp:lastPrinted>
  <dcterms:created xsi:type="dcterms:W3CDTF">2019-07-05T09:08:54Z</dcterms:created>
  <dcterms:modified xsi:type="dcterms:W3CDTF">2021-07-28T09:38:45Z</dcterms:modified>
</cp:coreProperties>
</file>