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0\مرداد\"/>
    </mc:Choice>
  </mc:AlternateContent>
  <bookViews>
    <workbookView xWindow="12615" yWindow="165" windowWidth="16080" windowHeight="15135" tabRatio="920" activeTab="8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'!$A$1:$S$24</definedName>
    <definedName name="_xlnm.Print_Area" localSheetId="7">'درآمد ناشی از تغییر قیمت اوراق '!$A$1:$Q$35</definedName>
    <definedName name="_xlnm.Print_Area" localSheetId="6">'درآمد ناشی از فروش '!$A$1:$R$35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'!$A$1:$U$43</definedName>
    <definedName name="_xlnm.Print_Area" localSheetId="1">سهام!$A$1:$Z$43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0" l="1"/>
  <c r="G9" i="15"/>
  <c r="I10" i="15"/>
  <c r="I11" i="15"/>
  <c r="I12" i="15"/>
  <c r="I9" i="15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13" i="1"/>
  <c r="Y14" i="1"/>
  <c r="Y12" i="1"/>
  <c r="S10" i="6"/>
  <c r="S9" i="6"/>
  <c r="S8" i="6"/>
  <c r="I13" i="15" l="1"/>
  <c r="U43" i="11" l="1"/>
  <c r="S43" i="11"/>
  <c r="Q43" i="11"/>
  <c r="O43" i="11"/>
  <c r="M43" i="11"/>
  <c r="K43" i="11"/>
  <c r="I43" i="11"/>
  <c r="C43" i="11"/>
  <c r="G43" i="11"/>
  <c r="E43" i="11"/>
  <c r="Q34" i="9"/>
  <c r="O34" i="9"/>
  <c r="M34" i="9"/>
  <c r="I34" i="9"/>
  <c r="G34" i="9"/>
  <c r="E34" i="9"/>
  <c r="Q35" i="10"/>
  <c r="O35" i="10"/>
  <c r="M35" i="10"/>
  <c r="G35" i="10"/>
  <c r="E35" i="10"/>
  <c r="S23" i="8"/>
  <c r="Q23" i="8"/>
  <c r="O23" i="8"/>
  <c r="M23" i="8"/>
  <c r="K23" i="8"/>
  <c r="I23" i="8"/>
  <c r="S11" i="7"/>
  <c r="Q11" i="7"/>
  <c r="O11" i="7"/>
  <c r="M11" i="7"/>
  <c r="K11" i="7"/>
  <c r="I11" i="7"/>
  <c r="S11" i="6"/>
  <c r="Q11" i="6"/>
  <c r="O11" i="6"/>
  <c r="M11" i="6"/>
  <c r="K11" i="6"/>
  <c r="Y39" i="1"/>
  <c r="W39" i="1"/>
  <c r="U39" i="1"/>
  <c r="O39" i="1"/>
  <c r="K39" i="1"/>
  <c r="G39" i="1"/>
  <c r="E39" i="1"/>
  <c r="I13" i="13" l="1"/>
  <c r="E13" i="13"/>
  <c r="E13" i="14"/>
  <c r="C13" i="14"/>
  <c r="C11" i="18"/>
  <c r="P34" i="9" l="1"/>
  <c r="N34" i="9"/>
  <c r="L34" i="9"/>
  <c r="J34" i="9"/>
  <c r="H34" i="9"/>
  <c r="R23" i="8"/>
  <c r="P23" i="8"/>
  <c r="N23" i="8"/>
  <c r="L23" i="8"/>
  <c r="J23" i="8"/>
  <c r="K13" i="13"/>
  <c r="G13" i="13"/>
  <c r="E12" i="15" l="1"/>
  <c r="E9" i="15" l="1"/>
  <c r="E11" i="15" l="1"/>
  <c r="I7" i="8" l="1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E13" i="15" l="1"/>
  <c r="F11" i="18"/>
  <c r="G12" i="15" l="1"/>
  <c r="G11" i="15"/>
  <c r="G10" i="15"/>
  <c r="A4" i="7"/>
  <c r="G13" i="15" l="1"/>
  <c r="A4" i="8"/>
  <c r="A4" i="10" s="1"/>
  <c r="A4" i="9" s="1"/>
  <c r="A4" i="11" s="1"/>
  <c r="A4" i="18" s="1"/>
  <c r="A4" i="13" s="1"/>
  <c r="A4" i="14" s="1"/>
  <c r="Z42" i="1" l="1"/>
  <c r="F13" i="15"/>
  <c r="H13" i="15"/>
  <c r="F13" i="13" l="1"/>
  <c r="H13" i="13"/>
  <c r="J13" i="13"/>
  <c r="L13" i="13"/>
</calcChain>
</file>

<file path=xl/sharedStrings.xml><?xml version="1.0" encoding="utf-8"?>
<sst xmlns="http://schemas.openxmlformats.org/spreadsheetml/2006/main" count="504" uniqueCount="150">
  <si>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</si>
  <si>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</si>
  <si>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</si>
  <si>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</si>
  <si>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</si>
  <si>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</si>
  <si>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</si>
  <si>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</si>
  <si>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</si>
  <si>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</si>
  <si>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</si>
  <si>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</si>
  <si>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</si>
  <si>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</si>
  <si>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</si>
  <si>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</si>
  <si>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</si>
  <si>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</si>
  <si>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</si>
  <si>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</si>
  <si>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</si>
  <si>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</si>
  <si>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</si>
  <si>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</si>
  <si>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</si>
  <si>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</si>
  <si>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</si>
  <si>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</si>
  <si>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</si>
  <si>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</si>
  <si>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</si>
  <si>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</si>
  <si>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</si>
  <si>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</si>
  <si>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</si>
  <si>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</si>
  <si>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</si>
  <si>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</si>
  <si>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</si>
  <si>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</si>
  <si>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</si>
  <si>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</si>
  <si>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</si>
  <si>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</si>
  <si>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</si>
  <si>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</si>
  <si>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</si>
  <si>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</si>
  <si>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</si>
  <si>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</si>
  <si>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</si>
  <si>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</si>
  <si>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</si>
  <si>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</si>
  <si>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</si>
  <si>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</si>
  <si>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</si>
  <si>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</si>
  <si>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</si>
  <si>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</si>
  <si>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</si>
  <si>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</si>
  <si>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</si>
  <si>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</si>
  <si>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</si>
  <si>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</si>
  <si>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</si>
  <si>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</si>
  <si>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</si>
  <si>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</si>
  <si>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</si>
  <si>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</si>
  <si>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</si>
  <si>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</si>
  <si>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</si>
  <si>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</si>
  <si>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</si>
  <si>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</si>
  <si>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</si>
  <si>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</si>
  <si>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</si>
  <si>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</si>
  <si>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</si>
  <si>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</si>
  <si>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</si>
  <si>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</si>
  <si>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</si>
  <si>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</si>
  <si>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</si>
  <si>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</si>
  <si>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</si>
  <si>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</si>
  <si>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</si>
  <si>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</si>
  <si>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</si>
  <si>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</si>
  <si>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</si>
  <si>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</si>
  <si>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</si>
  <si>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</si>
  <si>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</si>
  <si>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</si>
  <si>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</si>
  <si>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</si>
  <si>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</si>
  <si>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</si>
  <si>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</si>
  <si>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</si>
  <si>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</si>
  <si>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</si>
  <si>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</si>
  <si>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معین برای سایر درآمدهای تنزیل سود بانک</t>
  </si>
  <si>
    <t>تعدیل کارمزد کارگزار</t>
  </si>
  <si>
    <t>گروه‌بهمن‌</t>
  </si>
  <si>
    <t>1400/02/26</t>
  </si>
  <si>
    <t>گ.مدیریت ارزش سرمایه ص ب کشوری</t>
  </si>
  <si>
    <t>ح. پخش البرز</t>
  </si>
  <si>
    <t>لیزینگ کارآفرین</t>
  </si>
  <si>
    <t>صنعت غذایی کورش</t>
  </si>
  <si>
    <t>1400/03/29</t>
  </si>
  <si>
    <t>1400/03/30</t>
  </si>
  <si>
    <t>1400/03/18</t>
  </si>
  <si>
    <t>1400/03/05</t>
  </si>
  <si>
    <t>1400/03/03</t>
  </si>
  <si>
    <t>1400/04/31</t>
  </si>
  <si>
    <t>توسعه معدنی و صنعتی صبانور</t>
  </si>
  <si>
    <t>سپید ماکیان</t>
  </si>
  <si>
    <t>گسترش نفت و گاز پارسیان</t>
  </si>
  <si>
    <t>ح . سرمایه گذاری دارویی تامین</t>
  </si>
  <si>
    <t>محصولات کاغذی لطیف</t>
  </si>
  <si>
    <t>بانک اقتصاد نوین توحید</t>
  </si>
  <si>
    <t>12485067333911</t>
  </si>
  <si>
    <t>1400/04/19</t>
  </si>
  <si>
    <t>1400/04/29</t>
  </si>
  <si>
    <t>1400/04/12</t>
  </si>
  <si>
    <t>1400/04/02</t>
  </si>
  <si>
    <t>1400/04/24</t>
  </si>
  <si>
    <t>1400/04/27</t>
  </si>
  <si>
    <t>-</t>
  </si>
  <si>
    <t xml:space="preserve"> منتهی به 31 مرداد ماه 1400</t>
  </si>
  <si>
    <t>برای ماه منتهی به 1400/05/31</t>
  </si>
  <si>
    <t>1400/05/31</t>
  </si>
  <si>
    <t xml:space="preserve">از ابتدای سال مالی تا پایان مرداد ماه </t>
  </si>
  <si>
    <t>طی مرداد ماه</t>
  </si>
  <si>
    <t>از ابتدای سال مالی تا پایان مرداد ماه</t>
  </si>
  <si>
    <t>توسعه‌معادن‌وفلزات‌</t>
  </si>
  <si>
    <t>س. و خدمات مدیریت صند. ب کشوری</t>
  </si>
  <si>
    <t>ح توسعه معدنی و صنعتی صبانور</t>
  </si>
  <si>
    <t>سرمایه گذاری هامون صبا</t>
  </si>
  <si>
    <t>1400/05/11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</si>
</sst>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</numFmts>
  <fonts count="35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166" fontId="24" fillId="0" borderId="0" xfId="0" applyNumberFormat="1" applyFont="1"/>
    <xf numFmtId="166" fontId="24" fillId="0" borderId="2" xfId="0" applyNumberFormat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165" fontId="8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24" fillId="0" borderId="0" xfId="1" applyFont="1" applyAlignment="1">
      <alignment horizontal="center"/>
    </xf>
    <xf numFmtId="9" fontId="8" fillId="0" borderId="2" xfId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/>
    </xf>
    <xf numFmtId="0" fontId="23" fillId="0" borderId="0" xfId="0" applyFont="1"/>
    <xf numFmtId="168" fontId="13" fillId="0" borderId="2" xfId="1" applyNumberFormat="1" applyFont="1" applyBorder="1" applyAlignment="1">
      <alignment horizontal="right"/>
    </xf>
    <xf numFmtId="0" fontId="30" fillId="0" borderId="0" xfId="0" applyFont="1"/>
    <xf numFmtId="165" fontId="24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/>
    <xf numFmtId="165" fontId="24" fillId="0" borderId="0" xfId="0" applyNumberFormat="1" applyFont="1"/>
    <xf numFmtId="165" fontId="13" fillId="0" borderId="2" xfId="0" applyNumberFormat="1" applyFont="1" applyBorder="1"/>
    <xf numFmtId="165" fontId="6" fillId="0" borderId="2" xfId="0" applyNumberFormat="1" applyFont="1" applyBorder="1"/>
    <xf numFmtId="3" fontId="4" fillId="0" borderId="0" xfId="0" applyNumberFormat="1" applyFont="1"/>
    <xf numFmtId="9" fontId="24" fillId="0" borderId="2" xfId="1" applyNumberFormat="1" applyFont="1" applyBorder="1" applyAlignment="1">
      <alignment horizontal="right"/>
    </xf>
    <xf numFmtId="10" fontId="11" fillId="0" borderId="0" xfId="0" applyNumberFormat="1" applyFont="1"/>
    <xf numFmtId="3" fontId="29" fillId="0" borderId="0" xfId="0" applyNumberFormat="1" applyFont="1"/>
    <xf numFmtId="10" fontId="29" fillId="0" borderId="0" xfId="0" applyNumberFormat="1" applyFont="1"/>
    <xf numFmtId="10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view="pageBreakPreview" topLeftCell="A14" zoomScaleNormal="100" zoomScaleSheetLayoutView="100" workbookViewId="0">
      <selection activeCell="G33" sqref="G33"/>
    </sheetView>
  </sheetViews>
  <sheetFormatPr defaultRowHeight="15" x14ac:dyDescent="0.25"/>
  <sheetData>
    <row r="1" spans="11:12" x14ac:dyDescent="0.25">
      <c r="K1" s="61"/>
      <c r="L1" s="61"/>
    </row>
    <row r="2" spans="11:12" x14ac:dyDescent="0.25">
      <c r="K2" s="61"/>
      <c r="L2" s="61"/>
    </row>
    <row r="3" spans="11:12" x14ac:dyDescent="0.25">
      <c r="K3" s="61"/>
      <c r="L3" s="61"/>
    </row>
    <row r="4" spans="11:12" x14ac:dyDescent="0.25">
      <c r="K4" s="61"/>
      <c r="L4" s="61"/>
    </row>
    <row r="5" spans="11:12" x14ac:dyDescent="0.25">
      <c r="K5" s="61"/>
      <c r="L5" s="61"/>
    </row>
    <row r="6" spans="11:12" x14ac:dyDescent="0.25">
      <c r="K6" s="61"/>
      <c r="L6" s="61"/>
    </row>
    <row r="7" spans="11:12" x14ac:dyDescent="0.25">
      <c r="K7" s="61"/>
      <c r="L7" s="61"/>
    </row>
    <row r="8" spans="11:12" x14ac:dyDescent="0.25">
      <c r="K8" s="61"/>
      <c r="L8" s="61"/>
    </row>
    <row r="9" spans="11:12" x14ac:dyDescent="0.25">
      <c r="K9" s="61"/>
      <c r="L9" s="61"/>
    </row>
    <row r="10" spans="11:12" x14ac:dyDescent="0.25">
      <c r="K10" s="61"/>
      <c r="L10" s="61"/>
    </row>
    <row r="11" spans="11:12" x14ac:dyDescent="0.25">
      <c r="K11" s="61"/>
      <c r="L11" s="61"/>
    </row>
    <row r="12" spans="11:12" x14ac:dyDescent="0.25">
      <c r="K12" s="61"/>
      <c r="L12" s="61"/>
    </row>
    <row r="13" spans="11:12" x14ac:dyDescent="0.25">
      <c r="K13" s="61"/>
      <c r="L13" s="61"/>
    </row>
    <row r="14" spans="11:12" x14ac:dyDescent="0.25">
      <c r="K14" s="61"/>
      <c r="L14" s="61"/>
    </row>
    <row r="15" spans="11:12" x14ac:dyDescent="0.25">
      <c r="K15" s="61"/>
      <c r="L15" s="61"/>
    </row>
    <row r="16" spans="11:12" x14ac:dyDescent="0.25">
      <c r="K16" s="61"/>
      <c r="L16" s="61"/>
    </row>
    <row r="17" spans="1:13" x14ac:dyDescent="0.25">
      <c r="K17" s="61"/>
      <c r="L17" s="61"/>
    </row>
    <row r="18" spans="1:13" x14ac:dyDescent="0.25">
      <c r="K18" s="61"/>
      <c r="L18" s="61"/>
    </row>
    <row r="19" spans="1:13" ht="15" customHeight="1" x14ac:dyDescent="0.25"/>
    <row r="20" spans="1:13" ht="15" customHeight="1" x14ac:dyDescent="0.25"/>
    <row r="21" spans="1:13" ht="15" customHeight="1" x14ac:dyDescent="0.25"/>
    <row r="22" spans="1:13" x14ac:dyDescent="0.25">
      <c r="K22" s="61"/>
      <c r="L22" s="61"/>
    </row>
    <row r="23" spans="1:13" ht="15" customHeight="1" x14ac:dyDescent="0.25">
      <c r="A23" s="107" t="s">
        <v>100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13" ht="15" customHeight="1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13" ht="15" customHeight="1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13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3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3" x14ac:dyDescent="0.25">
      <c r="A28" s="108" t="s">
        <v>139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3" x14ac:dyDescent="0.2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</row>
    <row r="30" spans="1:13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42"/>
  <sheetViews>
    <sheetView rightToLeft="1" view="pageBreakPreview" zoomScale="60" zoomScaleNormal="100" workbookViewId="0">
      <selection activeCell="Q9" sqref="Q9"/>
    </sheetView>
  </sheetViews>
  <sheetFormatPr defaultColWidth="9.140625" defaultRowHeight="27.75" x14ac:dyDescent="0.65"/>
  <cols>
    <col min="1" max="1" width="42" style="30" bestFit="1" customWidth="1"/>
    <col min="2" max="2" width="1" style="30" customWidth="1"/>
    <col min="3" max="3" width="11.28515625" style="30" bestFit="1" customWidth="1"/>
    <col min="4" max="4" width="1" style="30" customWidth="1"/>
    <col min="5" max="5" width="24" style="30" bestFit="1" customWidth="1"/>
    <col min="6" max="6" width="1" style="30" customWidth="1"/>
    <col min="7" max="7" width="19" style="30" bestFit="1" customWidth="1"/>
    <col min="8" max="8" width="1" style="30" customWidth="1"/>
    <col min="9" max="9" width="20.140625" style="30" bestFit="1" customWidth="1"/>
    <col min="10" max="10" width="1" style="30" customWidth="1"/>
    <col min="11" max="11" width="13.28515625" style="30" customWidth="1"/>
    <col min="12" max="12" width="1" style="30" customWidth="1"/>
    <col min="13" max="13" width="24" style="30" bestFit="1" customWidth="1"/>
    <col min="14" max="14" width="1" style="30" customWidth="1"/>
    <col min="15" max="15" width="20.5703125" style="30" bestFit="1" customWidth="1"/>
    <col min="16" max="16" width="1" style="30" customWidth="1"/>
    <col min="17" max="17" width="20.5703125" style="30" bestFit="1" customWidth="1"/>
    <col min="18" max="18" width="1" style="30" customWidth="1"/>
    <col min="19" max="19" width="9.140625" style="30" customWidth="1"/>
    <col min="20" max="16384" width="9.140625" style="30"/>
  </cols>
  <sheetData>
    <row r="2" spans="1:18" ht="30" x14ac:dyDescent="0.65">
      <c r="A2" s="131" t="s">
        <v>67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8" ht="30" x14ac:dyDescent="0.65">
      <c r="A3" s="131" t="str">
        <f>'سرمایه‌گذاری در سهام '!A3:U3</f>
        <v>صورت وضعیت درآمدها</v>
      </c>
      <c r="B3" s="131"/>
      <c r="C3" s="131" t="s">
        <v>29</v>
      </c>
      <c r="D3" s="131" t="s">
        <v>29</v>
      </c>
      <c r="E3" s="131" t="s">
        <v>29</v>
      </c>
      <c r="F3" s="131" t="s">
        <v>29</v>
      </c>
      <c r="G3" s="131" t="s">
        <v>29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8" ht="30" x14ac:dyDescent="0.65">
      <c r="A4" s="131" t="str">
        <f>'سرمایه‌گذاری در سهام '!A4:U4</f>
        <v>برای ماه منتهی به 1400/05/31</v>
      </c>
      <c r="B4" s="131"/>
      <c r="C4" s="131">
        <f>'سرمایه‌گذاری در سهام '!A4:U4</f>
        <v>0</v>
      </c>
      <c r="D4" s="131" t="s">
        <v>60</v>
      </c>
      <c r="E4" s="131" t="s">
        <v>60</v>
      </c>
      <c r="F4" s="131" t="s">
        <v>60</v>
      </c>
      <c r="G4" s="131" t="s">
        <v>60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18" ht="30" x14ac:dyDescent="0.65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8" ht="32.25" x14ac:dyDescent="0.65">
      <c r="A6" s="132" t="s">
        <v>82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</row>
    <row r="7" spans="1:18" ht="32.25" x14ac:dyDescent="0.6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8" ht="30" x14ac:dyDescent="0.65">
      <c r="A8" s="131" t="s">
        <v>33</v>
      </c>
      <c r="C8" s="131" t="s">
        <v>143</v>
      </c>
      <c r="D8" s="131" t="s">
        <v>31</v>
      </c>
      <c r="E8" s="131" t="s">
        <v>31</v>
      </c>
      <c r="F8" s="131" t="s">
        <v>31</v>
      </c>
      <c r="G8" s="131" t="s">
        <v>31</v>
      </c>
      <c r="H8" s="131" t="s">
        <v>31</v>
      </c>
      <c r="I8" s="131" t="s">
        <v>31</v>
      </c>
      <c r="K8" s="131" t="s">
        <v>144</v>
      </c>
      <c r="L8" s="131" t="s">
        <v>32</v>
      </c>
      <c r="M8" s="131" t="s">
        <v>32</v>
      </c>
      <c r="N8" s="131" t="s">
        <v>32</v>
      </c>
      <c r="O8" s="131" t="s">
        <v>32</v>
      </c>
      <c r="P8" s="131" t="s">
        <v>32</v>
      </c>
      <c r="Q8" s="131" t="s">
        <v>32</v>
      </c>
    </row>
    <row r="9" spans="1:18" ht="90.75" thickBot="1" x14ac:dyDescent="0.7">
      <c r="A9" s="131" t="s">
        <v>33</v>
      </c>
      <c r="C9" s="33" t="s">
        <v>61</v>
      </c>
      <c r="D9" s="34"/>
      <c r="E9" s="33" t="s">
        <v>50</v>
      </c>
      <c r="F9" s="34"/>
      <c r="G9" s="33" t="s">
        <v>51</v>
      </c>
      <c r="H9" s="34"/>
      <c r="I9" s="33" t="s">
        <v>62</v>
      </c>
      <c r="J9" s="34"/>
      <c r="K9" s="33" t="s">
        <v>61</v>
      </c>
      <c r="L9" s="34"/>
      <c r="M9" s="33" t="s">
        <v>50</v>
      </c>
      <c r="N9" s="34"/>
      <c r="O9" s="33" t="s">
        <v>51</v>
      </c>
      <c r="P9" s="34"/>
      <c r="Q9" s="33" t="s">
        <v>62</v>
      </c>
    </row>
    <row r="10" spans="1:18" ht="36" customHeight="1" x14ac:dyDescent="0.95">
      <c r="A10" s="8"/>
      <c r="B10" s="5"/>
      <c r="C10" s="73" t="s">
        <v>138</v>
      </c>
      <c r="D10" s="5"/>
      <c r="E10" s="73">
        <v>0</v>
      </c>
      <c r="F10" s="73"/>
      <c r="G10" s="73">
        <v>0</v>
      </c>
      <c r="H10" s="73"/>
      <c r="I10" s="73">
        <v>0</v>
      </c>
      <c r="J10" s="73"/>
      <c r="K10" s="73">
        <v>0</v>
      </c>
      <c r="L10" s="73"/>
      <c r="M10" s="73">
        <v>0</v>
      </c>
      <c r="N10" s="73"/>
      <c r="O10" s="73">
        <v>0</v>
      </c>
      <c r="P10" s="73"/>
      <c r="Q10" s="73">
        <v>0</v>
      </c>
    </row>
    <row r="11" spans="1:18" ht="43.5" thickBot="1" x14ac:dyDescent="1.1000000000000001">
      <c r="C11" s="76">
        <f>SUM(C10:C10)</f>
        <v>0</v>
      </c>
      <c r="E11" s="76">
        <f t="shared" ref="E11:R11" si="0">SUM(E10:E10)</f>
        <v>0</v>
      </c>
      <c r="F11" s="73">
        <f t="shared" si="0"/>
        <v>0</v>
      </c>
      <c r="G11" s="76">
        <f t="shared" si="0"/>
        <v>0</v>
      </c>
      <c r="H11" s="73">
        <f t="shared" si="0"/>
        <v>0</v>
      </c>
      <c r="I11" s="76">
        <f t="shared" si="0"/>
        <v>0</v>
      </c>
      <c r="J11" s="30">
        <f t="shared" si="0"/>
        <v>0</v>
      </c>
      <c r="K11" s="76">
        <f t="shared" si="0"/>
        <v>0</v>
      </c>
      <c r="L11" s="73">
        <f t="shared" si="0"/>
        <v>0</v>
      </c>
      <c r="M11" s="76">
        <f t="shared" si="0"/>
        <v>0</v>
      </c>
      <c r="N11" s="73">
        <f t="shared" si="0"/>
        <v>0</v>
      </c>
      <c r="O11" s="76">
        <f t="shared" si="0"/>
        <v>0</v>
      </c>
      <c r="P11" s="30">
        <f t="shared" si="0"/>
        <v>0</v>
      </c>
      <c r="Q11" s="76">
        <f t="shared" si="0"/>
        <v>0</v>
      </c>
      <c r="R11" s="35">
        <f t="shared" si="0"/>
        <v>0</v>
      </c>
    </row>
    <row r="12" spans="1:18" ht="28.5" thickTop="1" x14ac:dyDescent="0.65"/>
    <row r="13" spans="1:18" x14ac:dyDescent="0.65">
      <c r="M13" s="49"/>
    </row>
    <row r="14" spans="1:18" x14ac:dyDescent="0.65">
      <c r="M14" s="49"/>
    </row>
    <row r="15" spans="1:18" x14ac:dyDescent="0.65">
      <c r="M15" s="49"/>
    </row>
    <row r="16" spans="1:18" x14ac:dyDescent="0.65">
      <c r="M16" s="49"/>
    </row>
    <row r="17" spans="13:13" x14ac:dyDescent="0.65">
      <c r="M17" s="49"/>
    </row>
    <row r="18" spans="13:13" x14ac:dyDescent="0.65">
      <c r="M18" s="49"/>
    </row>
    <row r="19" spans="13:13" x14ac:dyDescent="0.65">
      <c r="M19" s="49"/>
    </row>
    <row r="20" spans="13:13" x14ac:dyDescent="0.65">
      <c r="M20" s="49"/>
    </row>
    <row r="21" spans="13:13" x14ac:dyDescent="0.65">
      <c r="M21" s="49"/>
    </row>
    <row r="22" spans="13:13" x14ac:dyDescent="0.65">
      <c r="M22" s="49"/>
    </row>
    <row r="23" spans="13:13" x14ac:dyDescent="0.65">
      <c r="M23" s="49"/>
    </row>
    <row r="24" spans="13:13" x14ac:dyDescent="0.65">
      <c r="M24" s="49"/>
    </row>
    <row r="25" spans="13:13" x14ac:dyDescent="0.65">
      <c r="M25" s="49"/>
    </row>
    <row r="26" spans="13:13" x14ac:dyDescent="0.65">
      <c r="M26" s="49"/>
    </row>
    <row r="27" spans="13:13" x14ac:dyDescent="0.65">
      <c r="M27" s="49"/>
    </row>
    <row r="28" spans="13:13" x14ac:dyDescent="0.65">
      <c r="M28" s="49"/>
    </row>
    <row r="29" spans="13:13" x14ac:dyDescent="0.65">
      <c r="M29" s="49"/>
    </row>
    <row r="30" spans="13:13" x14ac:dyDescent="0.65">
      <c r="M30" s="49"/>
    </row>
    <row r="31" spans="13:13" x14ac:dyDescent="0.65">
      <c r="M31" s="49"/>
    </row>
    <row r="32" spans="13:13" x14ac:dyDescent="0.65">
      <c r="M32" s="49"/>
    </row>
    <row r="33" spans="13:13" x14ac:dyDescent="0.65">
      <c r="M33" s="49"/>
    </row>
    <row r="34" spans="13:13" x14ac:dyDescent="0.65">
      <c r="M34" s="49"/>
    </row>
    <row r="35" spans="13:13" x14ac:dyDescent="0.65">
      <c r="M35" s="49"/>
    </row>
    <row r="36" spans="13:13" x14ac:dyDescent="0.65">
      <c r="M36" s="49"/>
    </row>
    <row r="37" spans="13:13" x14ac:dyDescent="0.65">
      <c r="M37" s="49"/>
    </row>
    <row r="38" spans="13:13" x14ac:dyDescent="0.65">
      <c r="M38" s="49"/>
    </row>
    <row r="39" spans="13:13" x14ac:dyDescent="0.65">
      <c r="M39" s="49"/>
    </row>
    <row r="40" spans="13:13" x14ac:dyDescent="0.65">
      <c r="M40" s="49"/>
    </row>
    <row r="41" spans="13:13" x14ac:dyDescent="0.65">
      <c r="M41" s="49"/>
    </row>
    <row r="42" spans="13:13" x14ac:dyDescent="0.65">
      <c r="M42" s="49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9"/>
  <sheetViews>
    <sheetView rightToLeft="1" view="pageBreakPreview" topLeftCell="A4" zoomScaleNormal="100" zoomScaleSheetLayoutView="100" workbookViewId="0">
      <selection activeCell="I12" sqref="I12"/>
    </sheetView>
  </sheetViews>
  <sheetFormatPr defaultColWidth="9.140625" defaultRowHeight="22.5" x14ac:dyDescent="0.55000000000000004"/>
  <cols>
    <col min="1" max="1" width="26.14062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 x14ac:dyDescent="0.55000000000000004">
      <c r="A2" s="133" t="s">
        <v>67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24" x14ac:dyDescent="0.55000000000000004">
      <c r="A3" s="133" t="str">
        <f>'سرمایه‌گذاری در اوراق بهادار '!A3:Q3</f>
        <v>صورت وضعیت درآمدها</v>
      </c>
      <c r="B3" s="133" t="s">
        <v>29</v>
      </c>
      <c r="C3" s="133" t="s">
        <v>29</v>
      </c>
      <c r="D3" s="133" t="s">
        <v>29</v>
      </c>
      <c r="E3" s="133" t="s">
        <v>29</v>
      </c>
      <c r="F3" s="133" t="s">
        <v>29</v>
      </c>
      <c r="G3" s="133"/>
      <c r="H3" s="133"/>
      <c r="I3" s="133"/>
      <c r="J3" s="133"/>
      <c r="K3" s="133"/>
      <c r="L3" s="133"/>
      <c r="M3" s="133"/>
    </row>
    <row r="4" spans="1:13" ht="26.25" x14ac:dyDescent="0.55000000000000004">
      <c r="A4" s="112" t="str">
        <f>'سرمایه‌گذاری در اوراق بهادار '!A4:Q4</f>
        <v>برای ماه منتهی به 1400/05/31</v>
      </c>
      <c r="B4" s="112" t="s">
        <v>101</v>
      </c>
      <c r="C4" s="112" t="s">
        <v>2</v>
      </c>
      <c r="D4" s="112" t="s">
        <v>2</v>
      </c>
      <c r="E4" s="112" t="s">
        <v>2</v>
      </c>
      <c r="F4" s="112" t="s">
        <v>2</v>
      </c>
      <c r="G4" s="112"/>
      <c r="H4" s="112"/>
      <c r="I4" s="112"/>
      <c r="J4" s="112"/>
      <c r="K4" s="112"/>
      <c r="L4" s="112"/>
      <c r="M4" s="112"/>
    </row>
    <row r="5" spans="1:13" ht="24" x14ac:dyDescent="0.55000000000000004">
      <c r="B5" s="42"/>
      <c r="C5" s="42"/>
      <c r="D5" s="42"/>
      <c r="E5" s="42"/>
      <c r="F5" s="42"/>
      <c r="G5" s="42"/>
      <c r="H5" s="42"/>
      <c r="I5" s="42"/>
    </row>
    <row r="6" spans="1:13" ht="28.5" x14ac:dyDescent="0.55000000000000004">
      <c r="A6" s="116" t="s">
        <v>81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3" ht="28.5" x14ac:dyDescent="0.55000000000000004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3" ht="24.75" thickBot="1" x14ac:dyDescent="0.6">
      <c r="A8" s="134" t="s">
        <v>53</v>
      </c>
      <c r="B8" s="134" t="s">
        <v>53</v>
      </c>
      <c r="C8" s="134" t="s">
        <v>53</v>
      </c>
      <c r="E8" s="134" t="s">
        <v>143</v>
      </c>
      <c r="F8" s="134" t="s">
        <v>31</v>
      </c>
      <c r="G8" s="134" t="s">
        <v>31</v>
      </c>
      <c r="I8" s="134" t="s">
        <v>144</v>
      </c>
      <c r="J8" s="134" t="s">
        <v>32</v>
      </c>
      <c r="K8" s="134" t="s">
        <v>32</v>
      </c>
    </row>
    <row r="9" spans="1:13" ht="48" thickBot="1" x14ac:dyDescent="0.6">
      <c r="A9" s="4" t="s">
        <v>54</v>
      </c>
      <c r="C9" s="4" t="s">
        <v>19</v>
      </c>
      <c r="E9" s="4" t="s">
        <v>55</v>
      </c>
      <c r="G9" s="80" t="s">
        <v>56</v>
      </c>
      <c r="I9" s="4" t="s">
        <v>55</v>
      </c>
      <c r="K9" s="80" t="s">
        <v>56</v>
      </c>
    </row>
    <row r="10" spans="1:13" ht="26.25" x14ac:dyDescent="0.65">
      <c r="A10" s="26" t="s">
        <v>26</v>
      </c>
      <c r="B10" s="22"/>
      <c r="C10" s="22" t="s">
        <v>27</v>
      </c>
      <c r="D10" s="22"/>
      <c r="E10" s="84">
        <v>3681972</v>
      </c>
      <c r="F10" s="22"/>
      <c r="G10" s="22" t="s">
        <v>38</v>
      </c>
      <c r="H10" s="22"/>
      <c r="I10" s="84">
        <v>21522974</v>
      </c>
      <c r="J10" s="22"/>
      <c r="K10" s="22" t="s">
        <v>38</v>
      </c>
    </row>
    <row r="11" spans="1:13" ht="26.25" x14ac:dyDescent="0.65">
      <c r="A11" s="26" t="s">
        <v>63</v>
      </c>
      <c r="B11" s="22"/>
      <c r="C11" s="22" t="s">
        <v>64</v>
      </c>
      <c r="D11" s="22"/>
      <c r="E11" s="84">
        <v>39981479</v>
      </c>
      <c r="F11" s="22"/>
      <c r="G11" s="22" t="s">
        <v>38</v>
      </c>
      <c r="H11" s="22"/>
      <c r="I11" s="84">
        <v>318300413</v>
      </c>
      <c r="J11" s="22"/>
      <c r="K11" s="22" t="s">
        <v>38</v>
      </c>
    </row>
    <row r="12" spans="1:13" ht="26.25" x14ac:dyDescent="0.65">
      <c r="A12" s="26" t="s">
        <v>63</v>
      </c>
      <c r="B12" s="22"/>
      <c r="C12" s="22" t="s">
        <v>98</v>
      </c>
      <c r="D12" s="22"/>
      <c r="E12" s="84">
        <v>5309750</v>
      </c>
      <c r="F12" s="22"/>
      <c r="G12" s="22" t="s">
        <v>38</v>
      </c>
      <c r="H12" s="22"/>
      <c r="I12" s="84">
        <v>150542627</v>
      </c>
      <c r="J12" s="22"/>
      <c r="K12" s="22" t="s">
        <v>38</v>
      </c>
    </row>
    <row r="13" spans="1:13" ht="36.75" customHeight="1" thickBot="1" x14ac:dyDescent="0.7">
      <c r="E13" s="97">
        <f>SUM(E10:E12)</f>
        <v>48973201</v>
      </c>
      <c r="F13" s="22">
        <f t="shared" ref="F13:L13" si="0">SUM(F10:F12)</f>
        <v>0</v>
      </c>
      <c r="G13" s="53">
        <f>SUM(G10:G12)</f>
        <v>0</v>
      </c>
      <c r="H13" s="22">
        <f t="shared" si="0"/>
        <v>0</v>
      </c>
      <c r="I13" s="97">
        <f>SUM(I10:I12)</f>
        <v>490366014</v>
      </c>
      <c r="J13" s="22">
        <f t="shared" si="0"/>
        <v>0</v>
      </c>
      <c r="K13" s="53">
        <f>SUM(K10:K12)</f>
        <v>0</v>
      </c>
      <c r="L13" s="1">
        <f t="shared" si="0"/>
        <v>0</v>
      </c>
      <c r="M13" s="48"/>
    </row>
    <row r="14" spans="1:13" ht="23.25" thickTop="1" x14ac:dyDescent="0.55000000000000004">
      <c r="M14" s="48"/>
    </row>
    <row r="15" spans="1:13" x14ac:dyDescent="0.55000000000000004">
      <c r="M15" s="48"/>
    </row>
    <row r="16" spans="1:13" x14ac:dyDescent="0.55000000000000004">
      <c r="M16" s="48"/>
    </row>
    <row r="17" spans="13:13" x14ac:dyDescent="0.55000000000000004">
      <c r="M17" s="48"/>
    </row>
    <row r="18" spans="13:13" x14ac:dyDescent="0.55000000000000004">
      <c r="M18" s="48"/>
    </row>
    <row r="19" spans="13:13" x14ac:dyDescent="0.55000000000000004">
      <c r="M19" s="48"/>
    </row>
    <row r="20" spans="13:13" x14ac:dyDescent="0.55000000000000004">
      <c r="M20" s="48"/>
    </row>
    <row r="21" spans="13:13" x14ac:dyDescent="0.55000000000000004">
      <c r="M21" s="48"/>
    </row>
    <row r="22" spans="13:13" x14ac:dyDescent="0.55000000000000004">
      <c r="M22" s="48"/>
    </row>
    <row r="23" spans="13:13" x14ac:dyDescent="0.55000000000000004">
      <c r="M23" s="48"/>
    </row>
    <row r="24" spans="13:13" x14ac:dyDescent="0.55000000000000004">
      <c r="M24" s="48"/>
    </row>
    <row r="25" spans="13:13" x14ac:dyDescent="0.55000000000000004">
      <c r="M25" s="48"/>
    </row>
    <row r="26" spans="13:13" x14ac:dyDescent="0.55000000000000004">
      <c r="M26" s="48"/>
    </row>
    <row r="27" spans="13:13" x14ac:dyDescent="0.55000000000000004">
      <c r="M27" s="48"/>
    </row>
    <row r="28" spans="13:13" x14ac:dyDescent="0.55000000000000004">
      <c r="M28" s="48"/>
    </row>
    <row r="29" spans="13:13" x14ac:dyDescent="0.55000000000000004">
      <c r="M29" s="48"/>
    </row>
    <row r="30" spans="13:13" x14ac:dyDescent="0.55000000000000004">
      <c r="M30" s="48"/>
    </row>
    <row r="31" spans="13:13" x14ac:dyDescent="0.55000000000000004">
      <c r="M31" s="48"/>
    </row>
    <row r="32" spans="13:13" x14ac:dyDescent="0.55000000000000004">
      <c r="M32" s="48"/>
    </row>
    <row r="33" spans="13:13" x14ac:dyDescent="0.55000000000000004">
      <c r="M33" s="48"/>
    </row>
    <row r="34" spans="13:13" x14ac:dyDescent="0.55000000000000004">
      <c r="M34" s="48"/>
    </row>
    <row r="35" spans="13:13" x14ac:dyDescent="0.55000000000000004">
      <c r="M35" s="48"/>
    </row>
    <row r="36" spans="13:13" x14ac:dyDescent="0.55000000000000004">
      <c r="M36" s="48"/>
    </row>
    <row r="37" spans="13:13" x14ac:dyDescent="0.55000000000000004">
      <c r="M37" s="48"/>
    </row>
    <row r="38" spans="13:13" x14ac:dyDescent="0.55000000000000004">
      <c r="M38" s="48"/>
    </row>
    <row r="39" spans="13:13" x14ac:dyDescent="0.55000000000000004">
      <c r="M39" s="48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43"/>
  <sheetViews>
    <sheetView rightToLeft="1" view="pageBreakPreview" topLeftCell="A4" zoomScaleNormal="100" zoomScaleSheetLayoutView="100" workbookViewId="0">
      <selection activeCell="E12" sqref="E12"/>
    </sheetView>
  </sheetViews>
  <sheetFormatPr defaultColWidth="12.140625" defaultRowHeight="22.5" x14ac:dyDescent="0.55000000000000004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 x14ac:dyDescent="0.55000000000000004">
      <c r="A2" s="133" t="s">
        <v>67</v>
      </c>
      <c r="B2" s="133"/>
      <c r="C2" s="133"/>
      <c r="D2" s="133"/>
      <c r="E2" s="133"/>
    </row>
    <row r="3" spans="1:13" ht="24" x14ac:dyDescent="0.55000000000000004">
      <c r="A3" s="133" t="s">
        <v>29</v>
      </c>
      <c r="B3" s="133" t="s">
        <v>29</v>
      </c>
      <c r="C3" s="133" t="s">
        <v>29</v>
      </c>
      <c r="D3" s="133" t="s">
        <v>29</v>
      </c>
      <c r="E3" s="133"/>
    </row>
    <row r="4" spans="1:13" ht="24" x14ac:dyDescent="0.55000000000000004">
      <c r="A4" s="133" t="str">
        <f>'درآمد سپرده بانکی '!A4:M4</f>
        <v>برای ماه منتهی به 1400/05/31</v>
      </c>
      <c r="B4" s="133" t="s">
        <v>2</v>
      </c>
      <c r="C4" s="133" t="s">
        <v>2</v>
      </c>
      <c r="D4" s="133" t="s">
        <v>2</v>
      </c>
      <c r="E4" s="133"/>
    </row>
    <row r="5" spans="1:13" ht="24" x14ac:dyDescent="0.55000000000000004">
      <c r="A5" s="42"/>
      <c r="B5" s="42"/>
      <c r="C5" s="42"/>
      <c r="D5" s="42"/>
      <c r="E5" s="42"/>
    </row>
    <row r="6" spans="1:13" ht="28.5" x14ac:dyDescent="0.55000000000000004">
      <c r="A6" s="116" t="s">
        <v>83</v>
      </c>
      <c r="B6" s="116"/>
      <c r="C6" s="116"/>
      <c r="D6" s="116"/>
      <c r="E6" s="116"/>
    </row>
    <row r="7" spans="1:13" ht="28.5" x14ac:dyDescent="0.55000000000000004">
      <c r="A7" s="45"/>
      <c r="B7" s="45"/>
      <c r="C7" s="45"/>
      <c r="D7" s="45"/>
      <c r="E7" s="45"/>
    </row>
    <row r="8" spans="1:13" ht="48.75" thickBot="1" x14ac:dyDescent="0.6">
      <c r="A8" s="135" t="s">
        <v>57</v>
      </c>
      <c r="C8" s="3" t="s">
        <v>143</v>
      </c>
      <c r="E8" s="83" t="s">
        <v>144</v>
      </c>
    </row>
    <row r="9" spans="1:13" ht="24.75" thickBot="1" x14ac:dyDescent="0.6">
      <c r="A9" s="134" t="s">
        <v>57</v>
      </c>
      <c r="C9" s="3" t="s">
        <v>22</v>
      </c>
      <c r="E9" s="3" t="s">
        <v>22</v>
      </c>
    </row>
    <row r="10" spans="1:13" ht="24" x14ac:dyDescent="0.6">
      <c r="A10" s="2" t="s">
        <v>66</v>
      </c>
      <c r="C10" s="99">
        <v>90720</v>
      </c>
      <c r="E10" s="99">
        <v>390039553</v>
      </c>
    </row>
    <row r="11" spans="1:13" ht="24" x14ac:dyDescent="0.6">
      <c r="A11" s="2" t="s">
        <v>111</v>
      </c>
      <c r="C11" s="99">
        <v>0</v>
      </c>
      <c r="E11" s="99">
        <v>2424</v>
      </c>
    </row>
    <row r="12" spans="1:13" ht="24" x14ac:dyDescent="0.6">
      <c r="A12" s="2" t="s">
        <v>112</v>
      </c>
      <c r="C12" s="99">
        <v>58793680</v>
      </c>
      <c r="E12" s="99">
        <v>127450385</v>
      </c>
    </row>
    <row r="13" spans="1:13" ht="24.75" thickBot="1" x14ac:dyDescent="0.65">
      <c r="A13" s="2" t="s">
        <v>38</v>
      </c>
      <c r="C13" s="98">
        <f>SUM(C10:C12)</f>
        <v>58884400</v>
      </c>
      <c r="E13" s="98">
        <f>SUM(E10:E12)</f>
        <v>517492362</v>
      </c>
    </row>
    <row r="14" spans="1:13" ht="23.25" thickTop="1" x14ac:dyDescent="0.55000000000000004">
      <c r="M14" s="48"/>
    </row>
    <row r="15" spans="1:13" x14ac:dyDescent="0.55000000000000004">
      <c r="M15" s="48"/>
    </row>
    <row r="16" spans="1:13" x14ac:dyDescent="0.55000000000000004">
      <c r="M16" s="48"/>
    </row>
    <row r="17" spans="13:13" x14ac:dyDescent="0.55000000000000004">
      <c r="M17" s="48"/>
    </row>
    <row r="18" spans="13:13" x14ac:dyDescent="0.55000000000000004">
      <c r="M18" s="48"/>
    </row>
    <row r="19" spans="13:13" x14ac:dyDescent="0.55000000000000004">
      <c r="M19" s="48"/>
    </row>
    <row r="20" spans="13:13" x14ac:dyDescent="0.55000000000000004">
      <c r="M20" s="48"/>
    </row>
    <row r="21" spans="13:13" x14ac:dyDescent="0.55000000000000004">
      <c r="M21" s="48"/>
    </row>
    <row r="22" spans="13:13" x14ac:dyDescent="0.55000000000000004">
      <c r="M22" s="48"/>
    </row>
    <row r="23" spans="13:13" x14ac:dyDescent="0.55000000000000004">
      <c r="M23" s="48"/>
    </row>
    <row r="24" spans="13:13" x14ac:dyDescent="0.55000000000000004">
      <c r="M24" s="48"/>
    </row>
    <row r="25" spans="13:13" x14ac:dyDescent="0.55000000000000004">
      <c r="M25" s="48"/>
    </row>
    <row r="26" spans="13:13" x14ac:dyDescent="0.55000000000000004">
      <c r="M26" s="48"/>
    </row>
    <row r="27" spans="13:13" x14ac:dyDescent="0.55000000000000004">
      <c r="M27" s="48"/>
    </row>
    <row r="28" spans="13:13" x14ac:dyDescent="0.55000000000000004">
      <c r="M28" s="48"/>
    </row>
    <row r="29" spans="13:13" x14ac:dyDescent="0.55000000000000004">
      <c r="M29" s="48"/>
    </row>
    <row r="30" spans="13:13" x14ac:dyDescent="0.55000000000000004">
      <c r="M30" s="48"/>
    </row>
    <row r="31" spans="13:13" x14ac:dyDescent="0.55000000000000004">
      <c r="M31" s="48"/>
    </row>
    <row r="32" spans="13:13" x14ac:dyDescent="0.55000000000000004">
      <c r="M32" s="48"/>
    </row>
    <row r="33" spans="13:13" x14ac:dyDescent="0.55000000000000004">
      <c r="M33" s="48"/>
    </row>
    <row r="34" spans="13:13" x14ac:dyDescent="0.55000000000000004">
      <c r="M34" s="48"/>
    </row>
    <row r="35" spans="13:13" x14ac:dyDescent="0.55000000000000004">
      <c r="M35" s="48"/>
    </row>
    <row r="36" spans="13:13" x14ac:dyDescent="0.55000000000000004">
      <c r="M36" s="48"/>
    </row>
    <row r="37" spans="13:13" x14ac:dyDescent="0.55000000000000004">
      <c r="M37" s="48"/>
    </row>
    <row r="38" spans="13:13" x14ac:dyDescent="0.55000000000000004">
      <c r="M38" s="48"/>
    </row>
    <row r="39" spans="13:13" x14ac:dyDescent="0.55000000000000004">
      <c r="M39" s="48"/>
    </row>
    <row r="40" spans="13:13" x14ac:dyDescent="0.55000000000000004">
      <c r="M40" s="48"/>
    </row>
    <row r="41" spans="13:13" x14ac:dyDescent="0.55000000000000004">
      <c r="M41" s="48"/>
    </row>
    <row r="42" spans="13:13" x14ac:dyDescent="0.55000000000000004">
      <c r="M42" s="48"/>
    </row>
    <row r="43" spans="13:13" x14ac:dyDescent="0.55000000000000004">
      <c r="M43" s="48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44"/>
  <sheetViews>
    <sheetView rightToLeft="1" view="pageBreakPreview" topLeftCell="A20" zoomScale="50" zoomScaleNormal="60" zoomScaleSheetLayoutView="50" workbookViewId="0">
      <selection activeCell="Y12" sqref="Y12:Y38"/>
    </sheetView>
  </sheetViews>
  <sheetFormatPr defaultColWidth="9.140625" defaultRowHeight="31.5" x14ac:dyDescent="0.75"/>
  <cols>
    <col min="1" max="1" width="49.140625" style="62" customWidth="1"/>
    <col min="2" max="2" width="1" style="62" customWidth="1"/>
    <col min="3" max="3" width="20.5703125" style="62" customWidth="1"/>
    <col min="4" max="4" width="1" style="62" customWidth="1"/>
    <col min="5" max="5" width="29.85546875" style="62" bestFit="1" customWidth="1"/>
    <col min="6" max="6" width="0.7109375" style="62" customWidth="1"/>
    <col min="7" max="7" width="30" style="62" bestFit="1" customWidth="1"/>
    <col min="8" max="8" width="1.140625" style="62" customWidth="1"/>
    <col min="9" max="9" width="18.5703125" style="62" bestFit="1" customWidth="1"/>
    <col min="10" max="10" width="0.5703125" style="62" customWidth="1"/>
    <col min="11" max="11" width="33.42578125" style="62" customWidth="1"/>
    <col min="12" max="12" width="0.7109375" style="62" customWidth="1"/>
    <col min="13" max="13" width="20.85546875" style="62" bestFit="1" customWidth="1"/>
    <col min="14" max="14" width="0.85546875" style="62" customWidth="1"/>
    <col min="15" max="15" width="29.85546875" style="62" bestFit="1" customWidth="1"/>
    <col min="16" max="16" width="1" style="62" customWidth="1"/>
    <col min="17" max="17" width="20.5703125" style="62" bestFit="1" customWidth="1"/>
    <col min="18" max="18" width="1" style="62" customWidth="1"/>
    <col min="19" max="19" width="18.140625" style="62" bestFit="1" customWidth="1"/>
    <col min="20" max="20" width="1" style="62" customWidth="1"/>
    <col min="21" max="21" width="33" style="62" customWidth="1"/>
    <col min="22" max="22" width="0.85546875" style="62" customWidth="1"/>
    <col min="23" max="23" width="32.7109375" style="62" customWidth="1"/>
    <col min="24" max="24" width="1" style="62" customWidth="1"/>
    <col min="25" max="25" width="19.5703125" style="62" customWidth="1"/>
    <col min="26" max="26" width="1" style="62" customWidth="1"/>
    <col min="27" max="16384" width="9.140625" style="62"/>
  </cols>
  <sheetData>
    <row r="2" spans="1:25" ht="47.25" customHeight="1" x14ac:dyDescent="1">
      <c r="A2" s="110" t="s">
        <v>67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47.25" customHeight="1" x14ac:dyDescent="1">
      <c r="A3" s="110" t="s">
        <v>96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47.25" customHeight="1" x14ac:dyDescent="1">
      <c r="A4" s="110" t="s">
        <v>140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</row>
    <row r="5" spans="1:25" ht="47.25" customHeight="1" x14ac:dyDescent="0.8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s="64" customFormat="1" ht="47.25" customHeight="1" x14ac:dyDescent="0.75">
      <c r="A6" s="43" t="s">
        <v>68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5" s="64" customFormat="1" ht="47.25" customHeight="1" x14ac:dyDescent="0.75">
      <c r="A7" s="43" t="s">
        <v>69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5" x14ac:dyDescent="0.75">
      <c r="C8" s="65"/>
      <c r="D8" s="65"/>
      <c r="E8" s="65"/>
      <c r="F8" s="65"/>
      <c r="G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25" ht="40.5" customHeight="1" x14ac:dyDescent="0.75">
      <c r="A9" s="111" t="s">
        <v>3</v>
      </c>
      <c r="C9" s="109" t="s">
        <v>124</v>
      </c>
      <c r="D9" s="109" t="s">
        <v>105</v>
      </c>
      <c r="E9" s="109" t="s">
        <v>105</v>
      </c>
      <c r="F9" s="109" t="s">
        <v>105</v>
      </c>
      <c r="G9" s="109" t="s">
        <v>105</v>
      </c>
      <c r="I9" s="109" t="s">
        <v>4</v>
      </c>
      <c r="J9" s="109" t="s">
        <v>4</v>
      </c>
      <c r="K9" s="109" t="s">
        <v>4</v>
      </c>
      <c r="L9" s="109" t="s">
        <v>4</v>
      </c>
      <c r="M9" s="109" t="s">
        <v>4</v>
      </c>
      <c r="N9" s="109" t="s">
        <v>4</v>
      </c>
      <c r="O9" s="109" t="s">
        <v>4</v>
      </c>
      <c r="Q9" s="109" t="s">
        <v>141</v>
      </c>
      <c r="R9" s="109" t="s">
        <v>106</v>
      </c>
      <c r="S9" s="109" t="s">
        <v>106</v>
      </c>
      <c r="T9" s="109" t="s">
        <v>106</v>
      </c>
      <c r="U9" s="109" t="s">
        <v>106</v>
      </c>
      <c r="V9" s="109" t="s">
        <v>106</v>
      </c>
      <c r="W9" s="109" t="s">
        <v>106</v>
      </c>
      <c r="X9" s="109" t="s">
        <v>106</v>
      </c>
      <c r="Y9" s="109" t="s">
        <v>106</v>
      </c>
    </row>
    <row r="10" spans="1:25" ht="33.75" customHeight="1" x14ac:dyDescent="0.75">
      <c r="A10" s="111" t="s">
        <v>3</v>
      </c>
      <c r="C10" s="111" t="s">
        <v>6</v>
      </c>
      <c r="E10" s="111" t="s">
        <v>7</v>
      </c>
      <c r="G10" s="111" t="s">
        <v>8</v>
      </c>
      <c r="I10" s="111" t="s">
        <v>9</v>
      </c>
      <c r="J10" s="111" t="s">
        <v>9</v>
      </c>
      <c r="K10" s="111" t="s">
        <v>9</v>
      </c>
      <c r="M10" s="111" t="s">
        <v>10</v>
      </c>
      <c r="N10" s="111" t="s">
        <v>10</v>
      </c>
      <c r="O10" s="111" t="s">
        <v>10</v>
      </c>
      <c r="Q10" s="111" t="s">
        <v>6</v>
      </c>
      <c r="S10" s="111" t="s">
        <v>11</v>
      </c>
      <c r="U10" s="111" t="s">
        <v>7</v>
      </c>
      <c r="W10" s="111" t="s">
        <v>8</v>
      </c>
      <c r="Y10" s="111" t="s">
        <v>12</v>
      </c>
    </row>
    <row r="11" spans="1:25" ht="33.75" customHeight="1" x14ac:dyDescent="0.75">
      <c r="A11" s="111" t="s">
        <v>3</v>
      </c>
      <c r="C11" s="111" t="s">
        <v>6</v>
      </c>
      <c r="E11" s="111" t="s">
        <v>7</v>
      </c>
      <c r="G11" s="111" t="s">
        <v>8</v>
      </c>
      <c r="I11" s="82" t="s">
        <v>6</v>
      </c>
      <c r="K11" s="82" t="s">
        <v>7</v>
      </c>
      <c r="M11" s="82" t="s">
        <v>6</v>
      </c>
      <c r="O11" s="82" t="s">
        <v>13</v>
      </c>
      <c r="Q11" s="111" t="s">
        <v>6</v>
      </c>
      <c r="S11" s="111" t="s">
        <v>11</v>
      </c>
      <c r="U11" s="111" t="s">
        <v>7</v>
      </c>
      <c r="W11" s="111" t="s">
        <v>8</v>
      </c>
      <c r="Y11" s="111" t="s">
        <v>12</v>
      </c>
    </row>
    <row r="12" spans="1:25" ht="41.25" customHeight="1" x14ac:dyDescent="0.85">
      <c r="A12" s="91" t="s">
        <v>107</v>
      </c>
      <c r="C12" s="68">
        <v>16666666</v>
      </c>
      <c r="E12" s="68">
        <v>96485017862</v>
      </c>
      <c r="G12" s="68">
        <v>97019276119.228806</v>
      </c>
      <c r="I12" s="68">
        <v>2100000</v>
      </c>
      <c r="K12" s="68">
        <v>12414289812</v>
      </c>
      <c r="M12" s="68">
        <v>-100000</v>
      </c>
      <c r="O12" s="68">
        <v>584501417</v>
      </c>
      <c r="Q12" s="68">
        <v>18666666</v>
      </c>
      <c r="S12" s="68">
        <v>6450</v>
      </c>
      <c r="U12" s="68">
        <v>108321664343</v>
      </c>
      <c r="W12" s="68">
        <v>119683615725.58501</v>
      </c>
      <c r="Y12" s="104">
        <f>W12/2395109188958</f>
        <v>4.997000398869237E-2</v>
      </c>
    </row>
    <row r="13" spans="1:25" ht="41.25" customHeight="1" x14ac:dyDescent="0.85">
      <c r="A13" s="91" t="s">
        <v>93</v>
      </c>
      <c r="C13" s="68">
        <v>20000000</v>
      </c>
      <c r="E13" s="68">
        <v>79248170917</v>
      </c>
      <c r="G13" s="68">
        <v>76661136000</v>
      </c>
      <c r="I13" s="68">
        <v>1000000</v>
      </c>
      <c r="K13" s="68">
        <v>3713442869</v>
      </c>
      <c r="M13" s="68">
        <v>-4000000</v>
      </c>
      <c r="O13" s="68">
        <v>14629818113</v>
      </c>
      <c r="Q13" s="68">
        <v>17000000</v>
      </c>
      <c r="S13" s="68">
        <v>4141</v>
      </c>
      <c r="U13" s="68">
        <v>67159401636</v>
      </c>
      <c r="W13" s="68">
        <v>69978137850</v>
      </c>
      <c r="Y13" s="104">
        <f t="shared" ref="Y13:Y38" si="0">W13/2395109188958</f>
        <v>2.921709714639115E-2</v>
      </c>
    </row>
    <row r="14" spans="1:25" ht="41.25" customHeight="1" x14ac:dyDescent="0.85">
      <c r="A14" s="91" t="s">
        <v>84</v>
      </c>
      <c r="C14" s="68">
        <v>800000</v>
      </c>
      <c r="E14" s="68">
        <v>81095016133</v>
      </c>
      <c r="G14" s="68">
        <v>103739058000</v>
      </c>
      <c r="I14" s="68">
        <v>0</v>
      </c>
      <c r="K14" s="68">
        <v>0</v>
      </c>
      <c r="M14" s="68">
        <v>-220000</v>
      </c>
      <c r="O14" s="68">
        <v>31213870273</v>
      </c>
      <c r="Q14" s="68">
        <v>580000</v>
      </c>
      <c r="S14" s="68">
        <v>161570</v>
      </c>
      <c r="U14" s="68">
        <v>58793886697</v>
      </c>
      <c r="W14" s="68">
        <v>93153021930</v>
      </c>
      <c r="Y14" s="104">
        <f t="shared" si="0"/>
        <v>3.8893016802514342E-2</v>
      </c>
    </row>
    <row r="15" spans="1:25" ht="41.25" customHeight="1" x14ac:dyDescent="0.85">
      <c r="A15" s="91" t="s">
        <v>85</v>
      </c>
      <c r="C15" s="68">
        <v>3501789</v>
      </c>
      <c r="E15" s="68">
        <v>99610486644</v>
      </c>
      <c r="G15" s="68">
        <v>209483772930.98099</v>
      </c>
      <c r="I15" s="68">
        <v>200000</v>
      </c>
      <c r="K15" s="68">
        <v>12705605633</v>
      </c>
      <c r="M15" s="68">
        <v>-801789</v>
      </c>
      <c r="O15" s="68">
        <v>54602407285</v>
      </c>
      <c r="Q15" s="68">
        <v>2900000</v>
      </c>
      <c r="S15" s="68">
        <v>75030</v>
      </c>
      <c r="U15" s="68">
        <v>88548559506</v>
      </c>
      <c r="W15" s="68">
        <v>216292357350</v>
      </c>
      <c r="Y15" s="104">
        <f t="shared" si="0"/>
        <v>9.0305844237564256E-2</v>
      </c>
    </row>
    <row r="16" spans="1:25" ht="41.25" customHeight="1" x14ac:dyDescent="0.85">
      <c r="A16" s="91" t="s">
        <v>94</v>
      </c>
      <c r="C16" s="68">
        <v>1400000</v>
      </c>
      <c r="E16" s="68">
        <v>33911659750</v>
      </c>
      <c r="G16" s="68">
        <v>26706147300</v>
      </c>
      <c r="I16" s="68">
        <v>0</v>
      </c>
      <c r="K16" s="68">
        <v>0</v>
      </c>
      <c r="M16" s="68">
        <v>-1200000</v>
      </c>
      <c r="O16" s="68">
        <v>24877845316</v>
      </c>
      <c r="Q16" s="68">
        <v>200000</v>
      </c>
      <c r="S16" s="68">
        <v>23285</v>
      </c>
      <c r="U16" s="68">
        <v>4844522819</v>
      </c>
      <c r="W16" s="68">
        <v>4629290850</v>
      </c>
      <c r="Y16" s="104">
        <f t="shared" si="0"/>
        <v>1.9328099409171354E-3</v>
      </c>
    </row>
    <row r="17" spans="1:25" ht="41.25" customHeight="1" x14ac:dyDescent="0.85">
      <c r="A17" s="91" t="s">
        <v>86</v>
      </c>
      <c r="C17" s="68">
        <v>4300000</v>
      </c>
      <c r="E17" s="68">
        <v>92476836075</v>
      </c>
      <c r="G17" s="68">
        <v>99807590250</v>
      </c>
      <c r="I17" s="68">
        <v>500000</v>
      </c>
      <c r="K17" s="68">
        <v>11751745455</v>
      </c>
      <c r="M17" s="68">
        <v>0</v>
      </c>
      <c r="O17" s="68">
        <v>0</v>
      </c>
      <c r="Q17" s="68">
        <v>4800000</v>
      </c>
      <c r="S17" s="68">
        <v>25350</v>
      </c>
      <c r="U17" s="68">
        <v>104228581530</v>
      </c>
      <c r="W17" s="68">
        <v>120956004000</v>
      </c>
      <c r="Y17" s="104">
        <f t="shared" si="0"/>
        <v>5.0501248359630026E-2</v>
      </c>
    </row>
    <row r="18" spans="1:25" ht="41.25" customHeight="1" x14ac:dyDescent="0.85">
      <c r="A18" s="91" t="s">
        <v>125</v>
      </c>
      <c r="C18" s="68">
        <v>700000</v>
      </c>
      <c r="E18" s="68">
        <v>40581361608</v>
      </c>
      <c r="G18" s="68">
        <v>40574138850</v>
      </c>
      <c r="I18" s="68">
        <v>250000</v>
      </c>
      <c r="K18" s="68">
        <v>15111375402</v>
      </c>
      <c r="M18" s="68">
        <v>0</v>
      </c>
      <c r="O18" s="68">
        <v>0</v>
      </c>
      <c r="Q18" s="68">
        <v>950000</v>
      </c>
      <c r="S18" s="68">
        <v>15850</v>
      </c>
      <c r="U18" s="68">
        <v>13538141979</v>
      </c>
      <c r="W18" s="68">
        <v>14967907875</v>
      </c>
      <c r="Y18" s="104">
        <f t="shared" si="0"/>
        <v>6.2493634711959989E-3</v>
      </c>
    </row>
    <row r="19" spans="1:25" ht="41.25" customHeight="1" x14ac:dyDescent="0.85">
      <c r="A19" s="91" t="s">
        <v>102</v>
      </c>
      <c r="C19" s="68">
        <v>400000</v>
      </c>
      <c r="E19" s="68">
        <v>37455137828</v>
      </c>
      <c r="G19" s="68">
        <v>37150034220</v>
      </c>
      <c r="I19" s="68">
        <v>0</v>
      </c>
      <c r="K19" s="68">
        <v>0</v>
      </c>
      <c r="M19" s="68">
        <v>0</v>
      </c>
      <c r="O19" s="68">
        <v>0</v>
      </c>
      <c r="Q19" s="68">
        <v>400000</v>
      </c>
      <c r="S19" s="68">
        <v>101048</v>
      </c>
      <c r="U19" s="68">
        <v>37455137828</v>
      </c>
      <c r="W19" s="68">
        <v>40178705760</v>
      </c>
      <c r="Y19" s="104">
        <f t="shared" si="0"/>
        <v>1.6775312768717604E-2</v>
      </c>
    </row>
    <row r="20" spans="1:25" ht="41.25" customHeight="1" x14ac:dyDescent="0.85">
      <c r="A20" s="91" t="s">
        <v>128</v>
      </c>
      <c r="C20" s="68">
        <v>2137931</v>
      </c>
      <c r="E20" s="68">
        <v>46012550982</v>
      </c>
      <c r="G20" s="68">
        <v>38721331858.221001</v>
      </c>
      <c r="I20" s="68">
        <v>162069</v>
      </c>
      <c r="K20" s="68">
        <v>2372689649</v>
      </c>
      <c r="M20" s="68">
        <v>-1460000</v>
      </c>
      <c r="O20" s="68">
        <v>23774625179</v>
      </c>
      <c r="Q20" s="68">
        <v>840000</v>
      </c>
      <c r="S20" s="68">
        <v>18480</v>
      </c>
      <c r="U20" s="68">
        <v>17671131374</v>
      </c>
      <c r="W20" s="68">
        <v>15430836960</v>
      </c>
      <c r="Y20" s="104">
        <f t="shared" si="0"/>
        <v>6.442644465287712E-3</v>
      </c>
    </row>
    <row r="21" spans="1:25" ht="41.25" customHeight="1" x14ac:dyDescent="0.85">
      <c r="A21" s="91" t="s">
        <v>126</v>
      </c>
      <c r="C21" s="68">
        <v>84176</v>
      </c>
      <c r="E21" s="68">
        <v>1769336418</v>
      </c>
      <c r="G21" s="68">
        <v>1506152750.4000001</v>
      </c>
      <c r="I21" s="68">
        <v>0</v>
      </c>
      <c r="K21" s="68">
        <v>0</v>
      </c>
      <c r="M21" s="68">
        <v>-84176</v>
      </c>
      <c r="O21" s="68">
        <v>3126103726</v>
      </c>
      <c r="Q21" s="68">
        <v>0</v>
      </c>
      <c r="S21" s="68">
        <v>0</v>
      </c>
      <c r="U21" s="68">
        <v>0</v>
      </c>
      <c r="W21" s="68">
        <v>0</v>
      </c>
      <c r="Y21" s="104">
        <f t="shared" si="0"/>
        <v>0</v>
      </c>
    </row>
    <row r="22" spans="1:25" ht="41.25" customHeight="1" x14ac:dyDescent="0.85">
      <c r="A22" s="91" t="s">
        <v>109</v>
      </c>
      <c r="C22" s="68">
        <v>581250</v>
      </c>
      <c r="E22" s="68">
        <v>6219283029</v>
      </c>
      <c r="G22" s="68">
        <v>7528624059.375</v>
      </c>
      <c r="I22" s="68">
        <v>2000000</v>
      </c>
      <c r="K22" s="68">
        <v>29030219281</v>
      </c>
      <c r="M22" s="68">
        <v>-81250</v>
      </c>
      <c r="O22" s="68">
        <v>1195345130</v>
      </c>
      <c r="Q22" s="68">
        <v>2500000</v>
      </c>
      <c r="S22" s="68">
        <v>14520</v>
      </c>
      <c r="U22" s="68">
        <v>34139953811</v>
      </c>
      <c r="W22" s="68">
        <v>36084015000</v>
      </c>
      <c r="Y22" s="104">
        <f t="shared" si="0"/>
        <v>1.5065707720698306E-2</v>
      </c>
    </row>
    <row r="23" spans="1:25" ht="41.25" customHeight="1" x14ac:dyDescent="0.85">
      <c r="A23" s="91" t="s">
        <v>87</v>
      </c>
      <c r="C23" s="68">
        <v>4183908</v>
      </c>
      <c r="E23" s="68">
        <v>94231041393</v>
      </c>
      <c r="G23" s="68">
        <v>79936244225.028</v>
      </c>
      <c r="I23" s="68">
        <v>0</v>
      </c>
      <c r="K23" s="68">
        <v>0</v>
      </c>
      <c r="M23" s="68">
        <v>-2500000</v>
      </c>
      <c r="O23" s="68">
        <v>51190150274</v>
      </c>
      <c r="Q23" s="68">
        <v>1683908</v>
      </c>
      <c r="S23" s="68">
        <v>20890</v>
      </c>
      <c r="U23" s="68">
        <v>37925404778</v>
      </c>
      <c r="W23" s="68">
        <v>34967535933.185997</v>
      </c>
      <c r="Y23" s="104">
        <f t="shared" si="0"/>
        <v>1.4599558172293071E-2</v>
      </c>
    </row>
    <row r="24" spans="1:25" ht="41.25" customHeight="1" x14ac:dyDescent="0.85">
      <c r="A24" s="91" t="s">
        <v>88</v>
      </c>
      <c r="C24" s="68">
        <v>16000000</v>
      </c>
      <c r="E24" s="68">
        <v>190469569620</v>
      </c>
      <c r="G24" s="68">
        <v>205649064000</v>
      </c>
      <c r="I24" s="68">
        <v>0</v>
      </c>
      <c r="K24" s="68">
        <v>0</v>
      </c>
      <c r="M24" s="68">
        <v>-2000000</v>
      </c>
      <c r="O24" s="68">
        <v>30016259343</v>
      </c>
      <c r="Q24" s="68">
        <v>14000000</v>
      </c>
      <c r="S24" s="68">
        <v>16250</v>
      </c>
      <c r="U24" s="68">
        <v>166660873417</v>
      </c>
      <c r="W24" s="68">
        <v>226146375000</v>
      </c>
      <c r="Y24" s="104">
        <f t="shared" si="0"/>
        <v>9.442006904845357E-2</v>
      </c>
    </row>
    <row r="25" spans="1:25" ht="41.25" customHeight="1" x14ac:dyDescent="0.85">
      <c r="A25" s="91" t="s">
        <v>89</v>
      </c>
      <c r="C25" s="68">
        <v>12000000</v>
      </c>
      <c r="E25" s="68">
        <v>189795829411</v>
      </c>
      <c r="G25" s="68">
        <v>305133588000</v>
      </c>
      <c r="I25" s="68">
        <v>1100000</v>
      </c>
      <c r="K25" s="68">
        <v>28470819547</v>
      </c>
      <c r="M25" s="68">
        <v>-700000</v>
      </c>
      <c r="O25" s="68">
        <v>17746580895</v>
      </c>
      <c r="Q25" s="68">
        <v>12400000</v>
      </c>
      <c r="S25" s="68">
        <v>28210</v>
      </c>
      <c r="U25" s="68">
        <v>206943869452</v>
      </c>
      <c r="W25" s="68">
        <v>347722666200</v>
      </c>
      <c r="Y25" s="104">
        <f t="shared" si="0"/>
        <v>0.14518029816890221</v>
      </c>
    </row>
    <row r="26" spans="1:25" ht="41.25" customHeight="1" x14ac:dyDescent="0.85">
      <c r="A26" s="91" t="s">
        <v>104</v>
      </c>
      <c r="C26" s="68">
        <v>4000000</v>
      </c>
      <c r="E26" s="68">
        <v>101628846577</v>
      </c>
      <c r="G26" s="68">
        <v>89703072000</v>
      </c>
      <c r="I26" s="68">
        <v>0</v>
      </c>
      <c r="K26" s="68">
        <v>0</v>
      </c>
      <c r="M26" s="68">
        <v>0</v>
      </c>
      <c r="O26" s="68">
        <v>0</v>
      </c>
      <c r="Q26" s="68">
        <v>4000000</v>
      </c>
      <c r="S26" s="68">
        <v>25340</v>
      </c>
      <c r="U26" s="68">
        <v>101628846577</v>
      </c>
      <c r="W26" s="68">
        <v>100756908000</v>
      </c>
      <c r="Y26" s="104">
        <f t="shared" si="0"/>
        <v>4.2067772302203314E-2</v>
      </c>
    </row>
    <row r="27" spans="1:25" ht="41.25" customHeight="1" x14ac:dyDescent="0.85">
      <c r="A27" s="91" t="s">
        <v>103</v>
      </c>
      <c r="C27" s="68">
        <v>1536666</v>
      </c>
      <c r="E27" s="68">
        <v>31895630737</v>
      </c>
      <c r="G27" s="68">
        <v>22500411393.429001</v>
      </c>
      <c r="I27" s="68">
        <v>0</v>
      </c>
      <c r="K27" s="68">
        <v>0</v>
      </c>
      <c r="M27" s="68">
        <v>0</v>
      </c>
      <c r="O27" s="68">
        <v>0</v>
      </c>
      <c r="Q27" s="68">
        <v>1536666</v>
      </c>
      <c r="S27" s="68">
        <v>17450</v>
      </c>
      <c r="U27" s="68">
        <v>31895630737</v>
      </c>
      <c r="W27" s="68">
        <v>26655273510.884998</v>
      </c>
      <c r="Y27" s="104">
        <f t="shared" si="0"/>
        <v>1.1129043149169104E-2</v>
      </c>
    </row>
    <row r="28" spans="1:25" ht="41.25" customHeight="1" x14ac:dyDescent="0.85">
      <c r="A28" s="91" t="s">
        <v>90</v>
      </c>
      <c r="C28" s="68">
        <v>13000000</v>
      </c>
      <c r="E28" s="68">
        <v>115161554916</v>
      </c>
      <c r="G28" s="68">
        <v>135558598500</v>
      </c>
      <c r="I28" s="68">
        <v>1000000</v>
      </c>
      <c r="K28" s="68">
        <v>11030226560</v>
      </c>
      <c r="M28" s="68">
        <v>0</v>
      </c>
      <c r="O28" s="68">
        <v>0</v>
      </c>
      <c r="Q28" s="68">
        <v>14000000</v>
      </c>
      <c r="S28" s="68">
        <v>12360</v>
      </c>
      <c r="U28" s="68">
        <v>126191781476</v>
      </c>
      <c r="W28" s="68">
        <v>172010412000</v>
      </c>
      <c r="Y28" s="104">
        <f t="shared" si="0"/>
        <v>7.1817357134700693E-2</v>
      </c>
    </row>
    <row r="29" spans="1:25" ht="41.25" customHeight="1" x14ac:dyDescent="0.85">
      <c r="A29" s="91" t="s">
        <v>91</v>
      </c>
      <c r="C29" s="68">
        <v>10000000</v>
      </c>
      <c r="E29" s="68">
        <v>186933150736</v>
      </c>
      <c r="G29" s="68">
        <v>176940900000</v>
      </c>
      <c r="I29" s="68">
        <v>0</v>
      </c>
      <c r="K29" s="68">
        <v>0</v>
      </c>
      <c r="M29" s="68">
        <v>-1000000</v>
      </c>
      <c r="O29" s="68">
        <v>18854672514</v>
      </c>
      <c r="Q29" s="68">
        <v>9000000</v>
      </c>
      <c r="S29" s="68">
        <v>19600</v>
      </c>
      <c r="U29" s="68">
        <v>168239835658</v>
      </c>
      <c r="W29" s="68">
        <v>175350420000</v>
      </c>
      <c r="Y29" s="104">
        <f t="shared" si="0"/>
        <v>7.3211868923723999E-2</v>
      </c>
    </row>
    <row r="30" spans="1:25" ht="41.25" customHeight="1" x14ac:dyDescent="0.85">
      <c r="A30" s="91" t="s">
        <v>113</v>
      </c>
      <c r="C30" s="68">
        <v>10000000</v>
      </c>
      <c r="E30" s="68">
        <v>12753714020</v>
      </c>
      <c r="G30" s="68">
        <v>14771583000</v>
      </c>
      <c r="I30" s="68">
        <v>0</v>
      </c>
      <c r="K30" s="68">
        <v>0</v>
      </c>
      <c r="M30" s="68">
        <v>0</v>
      </c>
      <c r="O30" s="68">
        <v>0</v>
      </c>
      <c r="Q30" s="68">
        <v>10000000</v>
      </c>
      <c r="S30" s="68">
        <v>1627</v>
      </c>
      <c r="U30" s="68">
        <v>12753714020</v>
      </c>
      <c r="W30" s="68">
        <v>16173193500</v>
      </c>
      <c r="Y30" s="104">
        <f t="shared" si="0"/>
        <v>6.7525913117289652E-3</v>
      </c>
    </row>
    <row r="31" spans="1:25" ht="41.25" customHeight="1" x14ac:dyDescent="0.85">
      <c r="A31" s="91" t="s">
        <v>127</v>
      </c>
      <c r="C31" s="68">
        <v>1100000</v>
      </c>
      <c r="E31" s="68">
        <v>25282742385</v>
      </c>
      <c r="G31" s="68">
        <v>28003382550</v>
      </c>
      <c r="I31" s="68">
        <v>1400000</v>
      </c>
      <c r="K31" s="68">
        <v>37906736074</v>
      </c>
      <c r="M31" s="68">
        <v>-100000</v>
      </c>
      <c r="O31" s="68">
        <v>2666345139</v>
      </c>
      <c r="Q31" s="68">
        <v>2400000</v>
      </c>
      <c r="S31" s="68">
        <v>30050</v>
      </c>
      <c r="U31" s="68">
        <v>60833809676</v>
      </c>
      <c r="W31" s="68">
        <v>71690886000</v>
      </c>
      <c r="Y31" s="104">
        <f t="shared" si="0"/>
        <v>2.993219947153614E-2</v>
      </c>
    </row>
    <row r="32" spans="1:25" ht="41.25" customHeight="1" x14ac:dyDescent="0.85">
      <c r="A32" s="91" t="s">
        <v>92</v>
      </c>
      <c r="C32" s="68">
        <v>1200000</v>
      </c>
      <c r="E32" s="68">
        <v>122419894234</v>
      </c>
      <c r="G32" s="68">
        <v>204858197820</v>
      </c>
      <c r="I32" s="68">
        <v>0</v>
      </c>
      <c r="K32" s="68">
        <v>0</v>
      </c>
      <c r="M32" s="68">
        <v>-150000</v>
      </c>
      <c r="O32" s="68">
        <v>29333398519</v>
      </c>
      <c r="Q32" s="68">
        <v>1050000</v>
      </c>
      <c r="S32" s="68">
        <v>198948</v>
      </c>
      <c r="U32" s="68">
        <v>107117407455</v>
      </c>
      <c r="W32" s="68">
        <v>207652472370</v>
      </c>
      <c r="Y32" s="104">
        <f t="shared" si="0"/>
        <v>8.6698541063315732E-2</v>
      </c>
    </row>
    <row r="33" spans="1:26" ht="41.25" customHeight="1" x14ac:dyDescent="0.85">
      <c r="A33" s="91" t="s">
        <v>95</v>
      </c>
      <c r="C33" s="68">
        <v>2010000</v>
      </c>
      <c r="E33" s="68">
        <v>23824193046</v>
      </c>
      <c r="G33" s="68">
        <v>37563161400</v>
      </c>
      <c r="I33" s="68">
        <v>0</v>
      </c>
      <c r="K33" s="68">
        <v>0</v>
      </c>
      <c r="M33" s="68">
        <v>0</v>
      </c>
      <c r="O33" s="68">
        <v>0</v>
      </c>
      <c r="Q33" s="68">
        <v>2010000</v>
      </c>
      <c r="S33" s="68">
        <v>24590</v>
      </c>
      <c r="U33" s="68">
        <v>23824193046</v>
      </c>
      <c r="W33" s="68">
        <v>49131815895</v>
      </c>
      <c r="Y33" s="104">
        <f t="shared" si="0"/>
        <v>2.0513392926514117E-2</v>
      </c>
    </row>
    <row r="34" spans="1:26" ht="41.25" customHeight="1" x14ac:dyDescent="0.85">
      <c r="A34" s="91" t="s">
        <v>110</v>
      </c>
      <c r="C34" s="68">
        <v>900000</v>
      </c>
      <c r="E34" s="68">
        <v>41420535540</v>
      </c>
      <c r="G34" s="68">
        <v>53517663900</v>
      </c>
      <c r="I34" s="68">
        <v>5108808</v>
      </c>
      <c r="K34" s="68">
        <v>0</v>
      </c>
      <c r="M34" s="68">
        <v>0</v>
      </c>
      <c r="O34" s="68">
        <v>0</v>
      </c>
      <c r="Q34" s="68">
        <v>6008808</v>
      </c>
      <c r="S34" s="68">
        <v>8982</v>
      </c>
      <c r="U34" s="68">
        <v>41420535540</v>
      </c>
      <c r="W34" s="68">
        <v>53649985330.936798</v>
      </c>
      <c r="Y34" s="104">
        <f t="shared" si="0"/>
        <v>2.2399807732472271E-2</v>
      </c>
    </row>
    <row r="35" spans="1:26" ht="41.25" customHeight="1" x14ac:dyDescent="0.85">
      <c r="A35" s="91" t="s">
        <v>145</v>
      </c>
      <c r="C35" s="68">
        <v>0</v>
      </c>
      <c r="E35" s="68">
        <v>0</v>
      </c>
      <c r="G35" s="68">
        <v>0</v>
      </c>
      <c r="I35" s="68">
        <v>1800000</v>
      </c>
      <c r="K35" s="68">
        <v>21642075273</v>
      </c>
      <c r="M35" s="68">
        <v>0</v>
      </c>
      <c r="O35" s="68">
        <v>0</v>
      </c>
      <c r="Q35" s="68">
        <v>1800000</v>
      </c>
      <c r="S35" s="68">
        <v>12680</v>
      </c>
      <c r="U35" s="68">
        <v>21642075273</v>
      </c>
      <c r="W35" s="68">
        <v>22688197200</v>
      </c>
      <c r="Y35" s="104">
        <f t="shared" si="0"/>
        <v>9.4727193668655146E-3</v>
      </c>
    </row>
    <row r="36" spans="1:26" ht="41.25" customHeight="1" x14ac:dyDescent="0.85">
      <c r="A36" s="91" t="s">
        <v>146</v>
      </c>
      <c r="C36" s="68">
        <v>0</v>
      </c>
      <c r="E36" s="68">
        <v>0</v>
      </c>
      <c r="G36" s="68">
        <v>0</v>
      </c>
      <c r="I36" s="68">
        <v>29400</v>
      </c>
      <c r="K36" s="68">
        <v>147810288</v>
      </c>
      <c r="M36" s="68">
        <v>0</v>
      </c>
      <c r="O36" s="68">
        <v>0</v>
      </c>
      <c r="Q36" s="68">
        <v>29400</v>
      </c>
      <c r="S36" s="68">
        <v>5609</v>
      </c>
      <c r="U36" s="68">
        <v>147810288</v>
      </c>
      <c r="W36" s="68">
        <v>163923417.63</v>
      </c>
      <c r="Y36" s="104">
        <f t="shared" si="0"/>
        <v>6.8440895465527983E-5</v>
      </c>
    </row>
    <row r="37" spans="1:26" ht="41.25" customHeight="1" x14ac:dyDescent="0.85">
      <c r="A37" s="91" t="s">
        <v>147</v>
      </c>
      <c r="C37" s="68">
        <v>0</v>
      </c>
      <c r="E37" s="68">
        <v>0</v>
      </c>
      <c r="G37" s="68">
        <v>0</v>
      </c>
      <c r="I37" s="68">
        <v>3181719</v>
      </c>
      <c r="K37" s="68">
        <v>0</v>
      </c>
      <c r="M37" s="68">
        <v>0</v>
      </c>
      <c r="O37" s="68">
        <v>0</v>
      </c>
      <c r="Q37" s="68">
        <v>3181719</v>
      </c>
      <c r="S37" s="68">
        <v>14850</v>
      </c>
      <c r="U37" s="68">
        <v>42154595031</v>
      </c>
      <c r="W37" s="68">
        <v>46967398413.457497</v>
      </c>
      <c r="Y37" s="104">
        <f t="shared" si="0"/>
        <v>1.9609710751387836E-2</v>
      </c>
    </row>
    <row r="38" spans="1:26" ht="41.25" customHeight="1" x14ac:dyDescent="0.85">
      <c r="A38" s="91" t="s">
        <v>148</v>
      </c>
      <c r="C38" s="68">
        <v>0</v>
      </c>
      <c r="E38" s="68">
        <v>0</v>
      </c>
      <c r="G38" s="68">
        <v>0</v>
      </c>
      <c r="I38" s="68">
        <v>61250</v>
      </c>
      <c r="K38" s="68">
        <v>116603276</v>
      </c>
      <c r="M38" s="68">
        <v>-61250</v>
      </c>
      <c r="O38" s="68">
        <v>192398384</v>
      </c>
      <c r="Q38" s="68">
        <v>0</v>
      </c>
      <c r="S38" s="68">
        <v>0</v>
      </c>
      <c r="U38" s="68">
        <v>0</v>
      </c>
      <c r="W38" s="68">
        <v>0</v>
      </c>
      <c r="Y38" s="104">
        <f t="shared" si="0"/>
        <v>0</v>
      </c>
    </row>
    <row r="39" spans="1:26" ht="41.25" customHeight="1" thickBot="1" x14ac:dyDescent="0.8">
      <c r="D39" s="96"/>
      <c r="E39" s="67">
        <f>SUM(D12:E38)</f>
        <v>1750681559861</v>
      </c>
      <c r="F39" s="96"/>
      <c r="G39" s="67">
        <f>SUM(G12:G38)</f>
        <v>2093033129126.6628</v>
      </c>
      <c r="H39" s="96"/>
      <c r="J39" s="96"/>
      <c r="K39" s="67">
        <f>SUM(K12:K38)</f>
        <v>186413639119</v>
      </c>
      <c r="L39" s="96"/>
      <c r="N39" s="96"/>
      <c r="O39" s="67">
        <f>SUM(O12:O38)</f>
        <v>304004321507</v>
      </c>
      <c r="P39" s="96"/>
      <c r="T39" s="96"/>
      <c r="U39" s="67">
        <f>SUM(U12:U38)</f>
        <v>1684081363947</v>
      </c>
      <c r="V39" s="96"/>
      <c r="W39" s="67">
        <f>SUM(W12:W38)</f>
        <v>2283081356071.6802</v>
      </c>
      <c r="Y39" s="100">
        <f>SUM(Y12:Y38)</f>
        <v>0.95322641932034102</v>
      </c>
    </row>
    <row r="40" spans="1:26" ht="41.25" customHeight="1" thickTop="1" x14ac:dyDescent="0.75">
      <c r="W40" s="66"/>
    </row>
    <row r="41" spans="1:26" ht="41.25" customHeight="1" x14ac:dyDescent="0.75">
      <c r="E41" s="68"/>
      <c r="U41" s="68"/>
      <c r="W41" s="68"/>
    </row>
    <row r="42" spans="1:26" ht="37.5" customHeight="1" thickBot="1" x14ac:dyDescent="0.8">
      <c r="G42" s="66"/>
      <c r="U42" s="68"/>
      <c r="W42" s="68"/>
      <c r="Z42" s="67">
        <f t="shared" ref="Z42" si="1">SUM(Z12:Z41)</f>
        <v>0</v>
      </c>
    </row>
    <row r="43" spans="1:26" ht="32.25" thickTop="1" x14ac:dyDescent="0.75">
      <c r="U43" s="68"/>
      <c r="W43" s="68"/>
    </row>
    <row r="44" spans="1:26" x14ac:dyDescent="0.75">
      <c r="W44" s="68"/>
    </row>
  </sheetData>
  <mergeCells count="17"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U10:U11"/>
    <mergeCell ref="W10:W11"/>
    <mergeCell ref="I10:K10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70" zoomScaleNormal="100" zoomScaleSheetLayoutView="70" workbookViewId="0">
      <selection activeCell="S8" sqref="S8"/>
    </sheetView>
  </sheetViews>
  <sheetFormatPr defaultColWidth="9.140625" defaultRowHeight="24.75" x14ac:dyDescent="0.6"/>
  <cols>
    <col min="1" max="1" width="27" style="22" bestFit="1" customWidth="1"/>
    <col min="2" max="2" width="1" style="22" customWidth="1"/>
    <col min="3" max="3" width="30.42578125" style="22" customWidth="1"/>
    <col min="4" max="4" width="3" style="22" customWidth="1"/>
    <col min="5" max="5" width="20.5703125" style="22" customWidth="1"/>
    <col min="6" max="6" width="1" style="22" customWidth="1"/>
    <col min="7" max="7" width="16.5703125" style="22" customWidth="1"/>
    <col min="8" max="8" width="2.28515625" style="22" customWidth="1"/>
    <col min="9" max="9" width="9" style="22" customWidth="1"/>
    <col min="10" max="10" width="1" style="22" customWidth="1"/>
    <col min="11" max="11" width="21.5703125" style="22" bestFit="1" customWidth="1"/>
    <col min="12" max="12" width="1" style="22" customWidth="1"/>
    <col min="13" max="13" width="23.5703125" style="22" bestFit="1" customWidth="1"/>
    <col min="14" max="14" width="1" style="22" customWidth="1"/>
    <col min="15" max="15" width="23" style="22" bestFit="1" customWidth="1"/>
    <col min="16" max="16" width="1" style="22" customWidth="1"/>
    <col min="17" max="17" width="22.5703125" style="22" bestFit="1" customWidth="1"/>
    <col min="18" max="18" width="1" style="22" customWidth="1"/>
    <col min="19" max="19" width="15.85546875" style="22" customWidth="1"/>
    <col min="20" max="20" width="1" style="22" customWidth="1"/>
    <col min="21" max="21" width="9.140625" style="22" customWidth="1"/>
    <col min="22" max="16384" width="9.140625" style="22"/>
  </cols>
  <sheetData>
    <row r="2" spans="1:19" ht="26.25" x14ac:dyDescent="0.6">
      <c r="D2" s="23"/>
      <c r="E2" s="112" t="s">
        <v>67</v>
      </c>
      <c r="F2" s="112" t="s">
        <v>0</v>
      </c>
      <c r="G2" s="112" t="s">
        <v>0</v>
      </c>
      <c r="H2" s="112" t="s">
        <v>0</v>
      </c>
      <c r="I2" s="112"/>
      <c r="J2" s="112"/>
      <c r="K2" s="112"/>
      <c r="L2" s="112"/>
      <c r="M2" s="112"/>
    </row>
    <row r="3" spans="1:19" ht="26.25" x14ac:dyDescent="0.6">
      <c r="D3" s="23"/>
      <c r="E3" s="112" t="s">
        <v>1</v>
      </c>
      <c r="F3" s="112" t="s">
        <v>1</v>
      </c>
      <c r="G3" s="112" t="s">
        <v>1</v>
      </c>
      <c r="H3" s="112" t="s">
        <v>1</v>
      </c>
      <c r="I3" s="112"/>
      <c r="J3" s="112"/>
      <c r="K3" s="112"/>
      <c r="L3" s="112"/>
      <c r="M3" s="112"/>
    </row>
    <row r="4" spans="1:19" ht="26.25" x14ac:dyDescent="0.6">
      <c r="D4" s="23"/>
      <c r="E4" s="112" t="str">
        <f>سهام!A4</f>
        <v>برای ماه منتهی به 1400/05/31</v>
      </c>
      <c r="F4" s="112" t="s">
        <v>2</v>
      </c>
      <c r="G4" s="112" t="s">
        <v>2</v>
      </c>
      <c r="H4" s="112" t="s">
        <v>2</v>
      </c>
      <c r="I4" s="112"/>
      <c r="J4" s="112"/>
      <c r="K4" s="112"/>
      <c r="L4" s="112"/>
      <c r="M4" s="112"/>
    </row>
    <row r="5" spans="1:19" ht="33.75" x14ac:dyDescent="0.6">
      <c r="A5" s="114" t="s">
        <v>70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ht="27" thickBot="1" x14ac:dyDescent="0.65">
      <c r="A6" s="112" t="s">
        <v>17</v>
      </c>
      <c r="C6" s="113" t="s">
        <v>18</v>
      </c>
      <c r="D6" s="113" t="s">
        <v>18</v>
      </c>
      <c r="E6" s="113" t="s">
        <v>18</v>
      </c>
      <c r="F6" s="113" t="s">
        <v>18</v>
      </c>
      <c r="G6" s="113" t="s">
        <v>18</v>
      </c>
      <c r="H6" s="113" t="s">
        <v>18</v>
      </c>
      <c r="I6" s="113" t="s">
        <v>18</v>
      </c>
      <c r="K6" s="24" t="str">
        <f>سهام!C9</f>
        <v>1400/04/31</v>
      </c>
      <c r="M6" s="113" t="s">
        <v>4</v>
      </c>
      <c r="N6" s="113" t="s">
        <v>4</v>
      </c>
      <c r="O6" s="113" t="s">
        <v>4</v>
      </c>
      <c r="Q6" s="113" t="str">
        <f>سهام!Q9</f>
        <v>1400/05/31</v>
      </c>
      <c r="R6" s="113" t="s">
        <v>5</v>
      </c>
      <c r="S6" s="113" t="s">
        <v>5</v>
      </c>
    </row>
    <row r="7" spans="1:19" ht="52.5" x14ac:dyDescent="0.6">
      <c r="A7" s="112" t="s">
        <v>17</v>
      </c>
      <c r="C7" s="25" t="s">
        <v>19</v>
      </c>
      <c r="E7" s="25" t="s">
        <v>20</v>
      </c>
      <c r="G7" s="25" t="s">
        <v>21</v>
      </c>
      <c r="I7" s="25" t="s">
        <v>15</v>
      </c>
      <c r="K7" s="25" t="s">
        <v>22</v>
      </c>
      <c r="M7" s="25" t="s">
        <v>23</v>
      </c>
      <c r="O7" s="25" t="s">
        <v>24</v>
      </c>
      <c r="Q7" s="25" t="s">
        <v>22</v>
      </c>
      <c r="S7" s="81" t="s">
        <v>16</v>
      </c>
    </row>
    <row r="8" spans="1:19" ht="26.25" x14ac:dyDescent="0.65">
      <c r="A8" s="26" t="s">
        <v>26</v>
      </c>
      <c r="C8" s="22" t="s">
        <v>27</v>
      </c>
      <c r="E8" s="22" t="s">
        <v>25</v>
      </c>
      <c r="G8" s="22" t="s">
        <v>28</v>
      </c>
      <c r="I8" s="22">
        <v>0</v>
      </c>
      <c r="K8" s="84">
        <v>545560378</v>
      </c>
      <c r="M8" s="84">
        <v>3772692</v>
      </c>
      <c r="O8" s="84">
        <v>0</v>
      </c>
      <c r="Q8" s="84">
        <v>549333070</v>
      </c>
      <c r="S8" s="101">
        <f>Q8/2395109188958</f>
        <v>2.2935616987006306E-4</v>
      </c>
    </row>
    <row r="9" spans="1:19" ht="26.25" x14ac:dyDescent="0.65">
      <c r="A9" s="26" t="s">
        <v>63</v>
      </c>
      <c r="C9" s="22" t="s">
        <v>64</v>
      </c>
      <c r="E9" s="22" t="s">
        <v>25</v>
      </c>
      <c r="G9" s="22" t="s">
        <v>65</v>
      </c>
      <c r="I9" s="22">
        <v>0</v>
      </c>
      <c r="K9" s="84">
        <v>32026953463</v>
      </c>
      <c r="M9" s="84">
        <v>278642167082</v>
      </c>
      <c r="O9" s="84">
        <v>286639813167</v>
      </c>
      <c r="Q9" s="84">
        <v>24029307378</v>
      </c>
      <c r="S9" s="101">
        <f>Q9/2395109188958</f>
        <v>1.0032656335160248E-2</v>
      </c>
    </row>
    <row r="10" spans="1:19" ht="26.25" x14ac:dyDescent="0.65">
      <c r="A10" s="26" t="s">
        <v>130</v>
      </c>
      <c r="C10" s="22" t="s">
        <v>131</v>
      </c>
      <c r="E10" s="22" t="s">
        <v>25</v>
      </c>
      <c r="G10" s="22" t="s">
        <v>132</v>
      </c>
      <c r="I10" s="22">
        <v>0</v>
      </c>
      <c r="K10" s="84">
        <v>35890000</v>
      </c>
      <c r="M10" s="84">
        <v>0</v>
      </c>
      <c r="O10" s="84">
        <v>0</v>
      </c>
      <c r="Q10" s="84">
        <v>35890000</v>
      </c>
      <c r="S10" s="101">
        <f>Q10/2395109188958</f>
        <v>1.4984703063000673E-5</v>
      </c>
    </row>
    <row r="11" spans="1:19" ht="27" thickBot="1" x14ac:dyDescent="0.7">
      <c r="K11" s="27">
        <f>SUM(K8:K10)</f>
        <v>32608403841</v>
      </c>
      <c r="L11" s="26"/>
      <c r="M11" s="27">
        <f>SUM(M8:M10)</f>
        <v>278645939774</v>
      </c>
      <c r="N11" s="26"/>
      <c r="O11" s="27">
        <f>SUM(O8:O10)</f>
        <v>286639813167</v>
      </c>
      <c r="P11" s="26"/>
      <c r="Q11" s="27">
        <f>SUM(Q8:Q10)</f>
        <v>24614530448</v>
      </c>
      <c r="R11" s="26"/>
      <c r="S11" s="92">
        <f>SUM(S8:S10)</f>
        <v>1.0276997208093311E-2</v>
      </c>
    </row>
    <row r="12" spans="1:19" ht="25.5" thickTop="1" x14ac:dyDescent="0.6">
      <c r="M12" s="51"/>
    </row>
    <row r="13" spans="1:19" x14ac:dyDescent="0.6">
      <c r="M13" s="51"/>
    </row>
    <row r="14" spans="1:19" x14ac:dyDescent="0.6">
      <c r="M14" s="51"/>
    </row>
    <row r="15" spans="1:19" x14ac:dyDescent="0.6">
      <c r="M15" s="51"/>
    </row>
    <row r="16" spans="1:19" x14ac:dyDescent="0.6">
      <c r="M16" s="51"/>
    </row>
    <row r="17" spans="13:13" x14ac:dyDescent="0.6">
      <c r="M17" s="51"/>
    </row>
    <row r="18" spans="13:13" x14ac:dyDescent="0.6">
      <c r="M18" s="51"/>
    </row>
    <row r="19" spans="13:13" x14ac:dyDescent="0.6">
      <c r="M19" s="51"/>
    </row>
    <row r="20" spans="13:13" x14ac:dyDescent="0.6">
      <c r="M20" s="51"/>
    </row>
    <row r="21" spans="13:13" x14ac:dyDescent="0.6">
      <c r="M21" s="51"/>
    </row>
    <row r="22" spans="13:13" x14ac:dyDescent="0.6">
      <c r="M22" s="51"/>
    </row>
    <row r="23" spans="13:13" x14ac:dyDescent="0.6">
      <c r="M23" s="51"/>
    </row>
    <row r="24" spans="13:13" x14ac:dyDescent="0.6">
      <c r="M24" s="51"/>
    </row>
    <row r="25" spans="13:13" x14ac:dyDescent="0.6">
      <c r="M25" s="51"/>
    </row>
    <row r="26" spans="13:13" x14ac:dyDescent="0.6">
      <c r="M26" s="51"/>
    </row>
    <row r="27" spans="13:13" x14ac:dyDescent="0.6">
      <c r="M27" s="51"/>
    </row>
    <row r="28" spans="13:13" x14ac:dyDescent="0.6">
      <c r="M28" s="51"/>
    </row>
    <row r="29" spans="13:13" x14ac:dyDescent="0.6">
      <c r="M29" s="51"/>
    </row>
    <row r="30" spans="13:13" x14ac:dyDescent="0.6">
      <c r="M30" s="51"/>
    </row>
    <row r="31" spans="13:13" x14ac:dyDescent="0.6">
      <c r="M31" s="51"/>
    </row>
    <row r="32" spans="13:13" x14ac:dyDescent="0.6">
      <c r="M32" s="51"/>
    </row>
    <row r="33" spans="13:13" x14ac:dyDescent="0.6">
      <c r="M33" s="51"/>
    </row>
    <row r="34" spans="13:13" x14ac:dyDescent="0.6">
      <c r="M34" s="51"/>
    </row>
    <row r="35" spans="13:13" x14ac:dyDescent="0.6">
      <c r="M35" s="51"/>
    </row>
    <row r="36" spans="13:13" x14ac:dyDescent="0.6">
      <c r="M36" s="51"/>
    </row>
    <row r="37" spans="13:13" x14ac:dyDescent="0.6">
      <c r="M37" s="51"/>
    </row>
    <row r="38" spans="13:13" x14ac:dyDescent="0.6">
      <c r="M38" s="51"/>
    </row>
    <row r="39" spans="13:13" x14ac:dyDescent="0.6">
      <c r="M39" s="51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rightToLeft="1" view="pageBreakPreview" zoomScale="60" zoomScaleNormal="100" workbookViewId="0">
      <selection activeCell="G13" sqref="G13"/>
    </sheetView>
  </sheetViews>
  <sheetFormatPr defaultColWidth="9.140625" defaultRowHeight="27.75" x14ac:dyDescent="0.65"/>
  <cols>
    <col min="1" max="1" width="57.85546875" style="5" customWidth="1"/>
    <col min="2" max="2" width="1" style="5" customWidth="1"/>
    <col min="3" max="3" width="15.5703125" style="5" customWidth="1"/>
    <col min="4" max="4" width="1" style="5" customWidth="1"/>
    <col min="5" max="5" width="30.5703125" style="5" bestFit="1" customWidth="1"/>
    <col min="6" max="6" width="1" style="5" customWidth="1"/>
    <col min="7" max="7" width="25.7109375" style="5" bestFit="1" customWidth="1"/>
    <col min="8" max="8" width="1" style="5" customWidth="1"/>
    <col min="9" max="9" width="22.42578125" style="5" customWidth="1"/>
    <col min="10" max="10" width="4.140625" style="5" customWidth="1"/>
    <col min="11" max="11" width="9.140625" style="5" customWidth="1"/>
    <col min="12" max="16384" width="9.140625" style="5"/>
  </cols>
  <sheetData>
    <row r="2" spans="1:13" ht="30" x14ac:dyDescent="0.65">
      <c r="A2" s="115" t="s">
        <v>67</v>
      </c>
      <c r="B2" s="115"/>
      <c r="C2" s="115"/>
      <c r="D2" s="115"/>
      <c r="E2" s="115"/>
      <c r="F2" s="115"/>
      <c r="G2" s="115"/>
      <c r="H2" s="115"/>
      <c r="I2" s="115"/>
    </row>
    <row r="3" spans="1:13" ht="30" x14ac:dyDescent="0.65">
      <c r="A3" s="115" t="s">
        <v>29</v>
      </c>
      <c r="B3" s="115" t="s">
        <v>29</v>
      </c>
      <c r="C3" s="115"/>
      <c r="D3" s="115"/>
      <c r="E3" s="115" t="s">
        <v>29</v>
      </c>
      <c r="F3" s="115" t="s">
        <v>29</v>
      </c>
      <c r="G3" s="115" t="s">
        <v>29</v>
      </c>
      <c r="H3" s="115"/>
      <c r="I3" s="115"/>
    </row>
    <row r="4" spans="1:13" ht="30" x14ac:dyDescent="0.65">
      <c r="A4" s="115" t="str">
        <f>سهام!A4</f>
        <v>برای ماه منتهی به 1400/05/31</v>
      </c>
      <c r="B4" s="115" t="s">
        <v>2</v>
      </c>
      <c r="C4" s="115"/>
      <c r="D4" s="115"/>
      <c r="E4" s="115" t="s">
        <v>2</v>
      </c>
      <c r="F4" s="115" t="s">
        <v>2</v>
      </c>
      <c r="G4" s="115" t="s">
        <v>2</v>
      </c>
      <c r="H4" s="115"/>
      <c r="I4" s="115"/>
    </row>
    <row r="5" spans="1:13" ht="30" x14ac:dyDescent="0.65">
      <c r="A5" s="38"/>
      <c r="B5" s="38"/>
      <c r="C5" s="38"/>
      <c r="D5" s="38"/>
      <c r="E5" s="38"/>
      <c r="F5" s="38"/>
      <c r="G5" s="38"/>
      <c r="H5" s="38"/>
      <c r="I5" s="38"/>
    </row>
    <row r="6" spans="1:13" ht="28.5" x14ac:dyDescent="0.65">
      <c r="A6" s="116" t="s">
        <v>75</v>
      </c>
      <c r="B6" s="116"/>
      <c r="C6" s="116"/>
      <c r="D6" s="116"/>
      <c r="E6" s="116"/>
      <c r="F6" s="116"/>
      <c r="G6" s="116"/>
    </row>
    <row r="7" spans="1:13" ht="28.5" x14ac:dyDescent="0.65">
      <c r="A7" s="52"/>
      <c r="B7" s="52"/>
      <c r="C7" s="117" t="s">
        <v>142</v>
      </c>
      <c r="D7" s="117"/>
      <c r="E7" s="117"/>
      <c r="F7" s="117"/>
      <c r="G7" s="117"/>
      <c r="H7" s="117"/>
      <c r="I7" s="117"/>
    </row>
    <row r="8" spans="1:13" ht="64.5" customHeight="1" thickBot="1" x14ac:dyDescent="0.7">
      <c r="A8" s="7" t="s">
        <v>33</v>
      </c>
      <c r="C8" s="37" t="s">
        <v>71</v>
      </c>
      <c r="E8" s="7" t="s">
        <v>22</v>
      </c>
      <c r="G8" s="7" t="s">
        <v>52</v>
      </c>
      <c r="I8" s="87" t="s">
        <v>12</v>
      </c>
    </row>
    <row r="9" spans="1:13" ht="31.5" x14ac:dyDescent="0.75">
      <c r="A9" s="8" t="s">
        <v>58</v>
      </c>
      <c r="C9" s="5" t="s">
        <v>72</v>
      </c>
      <c r="E9" s="96">
        <f>'سرمایه‌گذاری در سهام '!S43</f>
        <v>494529377934</v>
      </c>
      <c r="F9" s="86"/>
      <c r="G9" s="90">
        <f>E9/E13</f>
        <v>0.99796612988459765</v>
      </c>
      <c r="H9" s="86"/>
      <c r="I9" s="105">
        <f>E9/2395109188958</f>
        <v>0.20647466938621975</v>
      </c>
    </row>
    <row r="10" spans="1:13" ht="31.5" x14ac:dyDescent="0.75">
      <c r="A10" s="8" t="s">
        <v>108</v>
      </c>
      <c r="C10" s="5" t="s">
        <v>73</v>
      </c>
      <c r="E10" s="96">
        <f>'سرمایه‌گذاری در اوراق بهادار '!Q11</f>
        <v>0</v>
      </c>
      <c r="F10" s="86"/>
      <c r="G10" s="90">
        <f>E10/E13</f>
        <v>0</v>
      </c>
      <c r="H10" s="86"/>
      <c r="I10" s="105">
        <f t="shared" ref="I10:I12" si="0">E10/2395109188958</f>
        <v>0</v>
      </c>
    </row>
    <row r="11" spans="1:13" ht="31.5" x14ac:dyDescent="0.75">
      <c r="A11" s="8" t="s">
        <v>59</v>
      </c>
      <c r="C11" s="5" t="s">
        <v>74</v>
      </c>
      <c r="E11" s="96">
        <f>'درآمد سپرده بانکی '!I13</f>
        <v>490366014</v>
      </c>
      <c r="F11" s="86"/>
      <c r="G11" s="90">
        <f>E11/E13</f>
        <v>9.8956441225586341E-4</v>
      </c>
      <c r="H11" s="86"/>
      <c r="I11" s="105">
        <f t="shared" si="0"/>
        <v>2.0473639208629788E-4</v>
      </c>
    </row>
    <row r="12" spans="1:13" ht="31.5" x14ac:dyDescent="0.75">
      <c r="A12" s="8" t="s">
        <v>66</v>
      </c>
      <c r="C12" s="5" t="s">
        <v>99</v>
      </c>
      <c r="E12" s="96">
        <f>'سایر درآمدها '!E13</f>
        <v>517492362</v>
      </c>
      <c r="F12" s="86"/>
      <c r="G12" s="88">
        <f>E12/E13</f>
        <v>1.0443057031465244E-3</v>
      </c>
      <c r="H12" s="86"/>
      <c r="I12" s="105">
        <f t="shared" si="0"/>
        <v>2.1606211707831855E-4</v>
      </c>
    </row>
    <row r="13" spans="1:13" ht="32.25" thickBot="1" x14ac:dyDescent="0.7">
      <c r="E13" s="94">
        <f>SUM(E9:E12)</f>
        <v>495537236310</v>
      </c>
      <c r="F13" s="85">
        <f t="shared" ref="F13:H13" si="1">SUM(F9:F11)</f>
        <v>0</v>
      </c>
      <c r="G13" s="89">
        <f>SUM(G9:G12)</f>
        <v>1</v>
      </c>
      <c r="H13" s="85">
        <f t="shared" si="1"/>
        <v>0</v>
      </c>
      <c r="I13" s="106">
        <f>SUM(I9:I12)</f>
        <v>0.20689546789538435</v>
      </c>
    </row>
    <row r="14" spans="1:13" ht="28.5" thickTop="1" x14ac:dyDescent="0.65">
      <c r="I14" s="31"/>
      <c r="M14" s="47"/>
    </row>
    <row r="15" spans="1:13" x14ac:dyDescent="0.65">
      <c r="M15" s="47"/>
    </row>
    <row r="16" spans="1:13" x14ac:dyDescent="0.65">
      <c r="M16" s="47"/>
    </row>
    <row r="17" spans="9:20" x14ac:dyDescent="0.65">
      <c r="I17" s="32"/>
      <c r="M17" s="47"/>
    </row>
    <row r="18" spans="9:20" x14ac:dyDescent="0.65">
      <c r="M18" s="47"/>
      <c r="T18" s="11"/>
    </row>
    <row r="19" spans="9:20" x14ac:dyDescent="0.65">
      <c r="M19" s="47"/>
    </row>
    <row r="20" spans="9:20" x14ac:dyDescent="0.65">
      <c r="M20" s="47"/>
    </row>
    <row r="21" spans="9:20" x14ac:dyDescent="0.65">
      <c r="M21" s="47"/>
    </row>
    <row r="22" spans="9:20" x14ac:dyDescent="0.65">
      <c r="M22" s="47"/>
    </row>
    <row r="23" spans="9:20" x14ac:dyDescent="0.65">
      <c r="M23" s="47"/>
    </row>
    <row r="24" spans="9:20" x14ac:dyDescent="0.65">
      <c r="M24" s="47"/>
    </row>
    <row r="25" spans="9:20" x14ac:dyDescent="0.65">
      <c r="M25" s="47"/>
    </row>
    <row r="26" spans="9:20" x14ac:dyDescent="0.65">
      <c r="M26" s="47"/>
    </row>
    <row r="27" spans="9:20" x14ac:dyDescent="0.65">
      <c r="M27" s="47"/>
    </row>
    <row r="28" spans="9:20" x14ac:dyDescent="0.65">
      <c r="M28" s="47"/>
    </row>
    <row r="29" spans="9:20" x14ac:dyDescent="0.65">
      <c r="M29" s="47"/>
    </row>
    <row r="30" spans="9:20" x14ac:dyDescent="0.65">
      <c r="M30" s="47"/>
    </row>
    <row r="31" spans="9:20" x14ac:dyDescent="0.65">
      <c r="M31" s="47"/>
    </row>
    <row r="32" spans="9:20" x14ac:dyDescent="0.65">
      <c r="M32" s="47"/>
    </row>
    <row r="33" spans="13:13" x14ac:dyDescent="0.65">
      <c r="M33" s="47"/>
    </row>
    <row r="34" spans="13:13" x14ac:dyDescent="0.65">
      <c r="M34" s="47"/>
    </row>
    <row r="35" spans="13:13" x14ac:dyDescent="0.65">
      <c r="M35" s="47"/>
    </row>
    <row r="36" spans="13:13" x14ac:dyDescent="0.65">
      <c r="M36" s="47"/>
    </row>
    <row r="37" spans="13:13" x14ac:dyDescent="0.65">
      <c r="M37" s="47"/>
    </row>
    <row r="38" spans="13:13" x14ac:dyDescent="0.65">
      <c r="M38" s="47"/>
    </row>
    <row r="39" spans="13:13" x14ac:dyDescent="0.65">
      <c r="M39" s="47"/>
    </row>
    <row r="40" spans="13:13" x14ac:dyDescent="0.65">
      <c r="M40" s="47"/>
    </row>
    <row r="41" spans="13:13" x14ac:dyDescent="0.65">
      <c r="M41" s="47"/>
    </row>
    <row r="42" spans="13:13" x14ac:dyDescent="0.65">
      <c r="M42" s="47"/>
    </row>
    <row r="43" spans="13:13" x14ac:dyDescent="0.65">
      <c r="M43" s="47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rightToLeft="1" view="pageBreakPreview" zoomScale="70" zoomScaleNormal="100" zoomScaleSheetLayoutView="70" workbookViewId="0">
      <selection activeCell="S12" sqref="S12"/>
    </sheetView>
  </sheetViews>
  <sheetFormatPr defaultColWidth="9.140625" defaultRowHeight="27.75" x14ac:dyDescent="0.65"/>
  <cols>
    <col min="1" max="1" width="42" style="5" bestFit="1" customWidth="1"/>
    <col min="2" max="2" width="1" style="5" customWidth="1"/>
    <col min="3" max="3" width="23.140625" style="5" bestFit="1" customWidth="1"/>
    <col min="4" max="4" width="1" style="5" customWidth="1"/>
    <col min="5" max="5" width="19.42578125" style="5" bestFit="1" customWidth="1"/>
    <col min="6" max="6" width="1" style="5" customWidth="1"/>
    <col min="7" max="7" width="12.28515625" style="5" bestFit="1" customWidth="1"/>
    <col min="8" max="8" width="1" style="5" customWidth="1"/>
    <col min="9" max="9" width="28.140625" style="5" customWidth="1"/>
    <col min="10" max="10" width="1" style="5" customWidth="1"/>
    <col min="11" max="11" width="15.85546875" style="5" bestFit="1" customWidth="1"/>
    <col min="12" max="12" width="1" style="5" customWidth="1"/>
    <col min="13" max="13" width="23.140625" style="5" bestFit="1" customWidth="1"/>
    <col min="14" max="14" width="1" style="5" customWidth="1"/>
    <col min="15" max="15" width="27" style="5" bestFit="1" customWidth="1"/>
    <col min="16" max="16" width="1" style="5" customWidth="1"/>
    <col min="17" max="17" width="15.85546875" style="5" bestFit="1" customWidth="1"/>
    <col min="18" max="18" width="1" style="5" customWidth="1"/>
    <col min="19" max="19" width="25.4257812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30" x14ac:dyDescent="0.65">
      <c r="A2" s="115" t="s">
        <v>67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0" x14ac:dyDescent="0.65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30" x14ac:dyDescent="0.65">
      <c r="A4" s="115" t="str">
        <f>'جمع درآمدها'!A4:I4</f>
        <v>برای ماه منتهی به 1400/05/31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36" x14ac:dyDescent="0.65">
      <c r="A5" s="118" t="s">
        <v>76</v>
      </c>
      <c r="B5" s="118"/>
      <c r="C5" s="118"/>
      <c r="D5" s="118"/>
      <c r="E5" s="118"/>
      <c r="F5" s="118"/>
      <c r="G5" s="118"/>
      <c r="H5" s="118"/>
      <c r="I5" s="118"/>
    </row>
    <row r="6" spans="1:19" ht="30.75" thickBot="1" x14ac:dyDescent="0.7">
      <c r="A6" s="120" t="s">
        <v>30</v>
      </c>
      <c r="B6" s="120"/>
      <c r="C6" s="120"/>
      <c r="D6" s="120"/>
      <c r="E6" s="120"/>
      <c r="F6" s="120"/>
      <c r="G6" s="120"/>
      <c r="I6" s="120" t="s">
        <v>143</v>
      </c>
      <c r="J6" s="120"/>
      <c r="K6" s="120"/>
      <c r="L6" s="120"/>
      <c r="M6" s="120"/>
      <c r="O6" s="119" t="s">
        <v>144</v>
      </c>
      <c r="P6" s="119" t="s">
        <v>32</v>
      </c>
      <c r="Q6" s="119" t="s">
        <v>32</v>
      </c>
      <c r="R6" s="119" t="s">
        <v>32</v>
      </c>
      <c r="S6" s="119" t="s">
        <v>32</v>
      </c>
    </row>
    <row r="7" spans="1:19" ht="30.75" thickBot="1" x14ac:dyDescent="0.7">
      <c r="A7" s="28" t="s">
        <v>33</v>
      </c>
      <c r="B7" s="59"/>
      <c r="C7" s="28" t="s">
        <v>34</v>
      </c>
      <c r="D7" s="59"/>
      <c r="E7" s="28" t="s">
        <v>14</v>
      </c>
      <c r="F7" s="59"/>
      <c r="G7" s="28" t="s">
        <v>15</v>
      </c>
      <c r="I7" s="28" t="s">
        <v>35</v>
      </c>
      <c r="K7" s="28" t="s">
        <v>36</v>
      </c>
      <c r="M7" s="28" t="s">
        <v>37</v>
      </c>
      <c r="O7" s="28" t="s">
        <v>35</v>
      </c>
      <c r="Q7" s="28" t="s">
        <v>36</v>
      </c>
      <c r="S7" s="28" t="s">
        <v>37</v>
      </c>
    </row>
    <row r="8" spans="1:19" ht="30" x14ac:dyDescent="0.75">
      <c r="A8" s="8" t="s">
        <v>26</v>
      </c>
      <c r="C8" s="13">
        <v>30</v>
      </c>
      <c r="E8" s="5" t="s">
        <v>38</v>
      </c>
      <c r="G8" s="5">
        <v>0</v>
      </c>
      <c r="I8" s="13">
        <v>3681972</v>
      </c>
      <c r="K8" s="13">
        <v>0</v>
      </c>
      <c r="M8" s="13">
        <v>3681972</v>
      </c>
      <c r="O8" s="13">
        <v>21522974</v>
      </c>
      <c r="Q8" s="13">
        <v>0</v>
      </c>
      <c r="S8" s="13">
        <v>21522974</v>
      </c>
    </row>
    <row r="9" spans="1:19" ht="30" x14ac:dyDescent="0.75">
      <c r="A9" s="8" t="s">
        <v>63</v>
      </c>
      <c r="C9" s="13">
        <v>31</v>
      </c>
      <c r="E9" s="5" t="s">
        <v>38</v>
      </c>
      <c r="G9" s="5">
        <v>0</v>
      </c>
      <c r="I9" s="13">
        <v>39981479</v>
      </c>
      <c r="K9" s="13">
        <v>0</v>
      </c>
      <c r="M9" s="13">
        <v>39981479</v>
      </c>
      <c r="O9" s="13">
        <v>318300413</v>
      </c>
      <c r="Q9" s="13">
        <v>0</v>
      </c>
      <c r="S9" s="13">
        <v>318300413</v>
      </c>
    </row>
    <row r="10" spans="1:19" ht="30" x14ac:dyDescent="0.75">
      <c r="A10" s="8" t="s">
        <v>63</v>
      </c>
      <c r="C10" s="13">
        <v>1</v>
      </c>
      <c r="E10" s="5" t="s">
        <v>38</v>
      </c>
      <c r="G10" s="5">
        <v>19</v>
      </c>
      <c r="I10" s="13">
        <v>5309750</v>
      </c>
      <c r="K10" s="13">
        <v>0</v>
      </c>
      <c r="M10" s="13">
        <v>5309750</v>
      </c>
      <c r="O10" s="13">
        <v>150542627</v>
      </c>
      <c r="Q10" s="13">
        <v>0</v>
      </c>
      <c r="S10" s="13">
        <v>150542627</v>
      </c>
    </row>
    <row r="11" spans="1:19" ht="30.75" thickBot="1" x14ac:dyDescent="0.7">
      <c r="A11" s="36"/>
      <c r="C11" s="36"/>
      <c r="E11" s="36" t="s">
        <v>38</v>
      </c>
      <c r="G11" s="36"/>
      <c r="I11" s="54">
        <f>SUM(I8:I10)</f>
        <v>48973201</v>
      </c>
      <c r="J11" s="29"/>
      <c r="K11" s="54">
        <f>SUM(K8:K10)</f>
        <v>0</v>
      </c>
      <c r="L11" s="54"/>
      <c r="M11" s="54">
        <f>SUM(M8:M10)</f>
        <v>48973201</v>
      </c>
      <c r="N11" s="54"/>
      <c r="O11" s="54">
        <f>SUM(O8:O10)</f>
        <v>490366014</v>
      </c>
      <c r="P11" s="54"/>
      <c r="Q11" s="54">
        <f>SUM(Q8:Q10)</f>
        <v>0</v>
      </c>
      <c r="R11" s="54"/>
      <c r="S11" s="54">
        <f>SUM(S8:S10)</f>
        <v>490366014</v>
      </c>
    </row>
    <row r="12" spans="1:19" ht="28.5" thickTop="1" x14ac:dyDescent="0.65">
      <c r="E12" s="5" t="s">
        <v>38</v>
      </c>
      <c r="I12" s="16"/>
      <c r="M12" s="47"/>
    </row>
    <row r="13" spans="1:19" x14ac:dyDescent="0.65">
      <c r="I13" s="6"/>
      <c r="M13" s="47"/>
    </row>
    <row r="14" spans="1:19" x14ac:dyDescent="0.65">
      <c r="M14" s="47"/>
    </row>
    <row r="15" spans="1:19" x14ac:dyDescent="0.65">
      <c r="M15" s="47"/>
    </row>
    <row r="16" spans="1:19" x14ac:dyDescent="0.65">
      <c r="M16" s="47"/>
    </row>
    <row r="17" spans="13:13" x14ac:dyDescent="0.65">
      <c r="M17" s="47"/>
    </row>
    <row r="18" spans="13:13" x14ac:dyDescent="0.65">
      <c r="M18" s="47"/>
    </row>
    <row r="19" spans="13:13" x14ac:dyDescent="0.65">
      <c r="M19" s="47"/>
    </row>
    <row r="20" spans="13:13" x14ac:dyDescent="0.65">
      <c r="M20" s="47"/>
    </row>
    <row r="21" spans="13:13" x14ac:dyDescent="0.65">
      <c r="M21" s="47"/>
    </row>
    <row r="22" spans="13:13" x14ac:dyDescent="0.65">
      <c r="M22" s="47"/>
    </row>
    <row r="23" spans="13:13" x14ac:dyDescent="0.65">
      <c r="M23" s="47"/>
    </row>
    <row r="24" spans="13:13" x14ac:dyDescent="0.65">
      <c r="M24" s="47"/>
    </row>
    <row r="25" spans="13:13" x14ac:dyDescent="0.65">
      <c r="M25" s="47"/>
    </row>
    <row r="26" spans="13:13" x14ac:dyDescent="0.65">
      <c r="M26" s="47"/>
    </row>
    <row r="27" spans="13:13" x14ac:dyDescent="0.65">
      <c r="M27" s="47"/>
    </row>
    <row r="28" spans="13:13" x14ac:dyDescent="0.65">
      <c r="M28" s="47"/>
    </row>
    <row r="29" spans="13:13" x14ac:dyDescent="0.65">
      <c r="M29" s="47"/>
    </row>
    <row r="30" spans="13:13" x14ac:dyDescent="0.65">
      <c r="M30" s="47"/>
    </row>
    <row r="31" spans="13:13" x14ac:dyDescent="0.65">
      <c r="M31" s="47"/>
    </row>
    <row r="32" spans="13:13" x14ac:dyDescent="0.65">
      <c r="M32" s="47"/>
    </row>
    <row r="33" spans="13:13" x14ac:dyDescent="0.65">
      <c r="M33" s="47"/>
    </row>
    <row r="34" spans="13:13" x14ac:dyDescent="0.65">
      <c r="M34" s="47"/>
    </row>
    <row r="35" spans="13:13" x14ac:dyDescent="0.65">
      <c r="M35" s="47"/>
    </row>
    <row r="36" spans="13:13" x14ac:dyDescent="0.65">
      <c r="M36" s="47"/>
    </row>
    <row r="37" spans="13:13" x14ac:dyDescent="0.65">
      <c r="M37" s="47"/>
    </row>
    <row r="38" spans="13:13" x14ac:dyDescent="0.65">
      <c r="M38" s="47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2"/>
  <sheetViews>
    <sheetView rightToLeft="1" view="pageBreakPreview" zoomScale="60" zoomScaleNormal="100" workbookViewId="0">
      <selection activeCell="A22" sqref="A22:XFD22"/>
    </sheetView>
  </sheetViews>
  <sheetFormatPr defaultColWidth="9.140625" defaultRowHeight="27.75" x14ac:dyDescent="0.65"/>
  <cols>
    <col min="1" max="1" width="40.42578125" style="5" bestFit="1" customWidth="1"/>
    <col min="2" max="2" width="1" style="5" customWidth="1"/>
    <col min="3" max="3" width="16.5703125" style="5" bestFit="1" customWidth="1"/>
    <col min="4" max="4" width="1" style="5" customWidth="1"/>
    <col min="5" max="5" width="18.7109375" style="5" customWidth="1"/>
    <col min="6" max="6" width="1" style="5" customWidth="1"/>
    <col min="7" max="7" width="15.42578125" style="5" customWidth="1"/>
    <col min="8" max="8" width="1" style="5" customWidth="1"/>
    <col min="9" max="9" width="27" style="5" bestFit="1" customWidth="1"/>
    <col min="10" max="10" width="1" style="5" customWidth="1"/>
    <col min="11" max="11" width="25.140625" style="5" customWidth="1"/>
    <col min="12" max="12" width="1" style="5" customWidth="1"/>
    <col min="13" max="13" width="29.42578125" style="5" bestFit="1" customWidth="1"/>
    <col min="14" max="14" width="1" style="5" customWidth="1"/>
    <col min="15" max="15" width="27" style="5" bestFit="1" customWidth="1"/>
    <col min="16" max="16" width="1" style="5" customWidth="1"/>
    <col min="17" max="17" width="23.7109375" style="5" bestFit="1" customWidth="1"/>
    <col min="18" max="18" width="1" style="5" customWidth="1"/>
    <col min="19" max="19" width="23.85546875" style="5" customWidth="1"/>
    <col min="20" max="20" width="1" style="5" customWidth="1"/>
    <col min="21" max="21" width="9.140625" style="5" customWidth="1"/>
    <col min="22" max="16384" width="9.140625" style="5"/>
  </cols>
  <sheetData>
    <row r="2" spans="1:19" ht="30" x14ac:dyDescent="0.65">
      <c r="A2" s="115" t="s">
        <v>67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0" x14ac:dyDescent="0.65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30" x14ac:dyDescent="0.65">
      <c r="A4" s="115" t="str">
        <f>'جمع درآمدها'!A4:I4</f>
        <v>برای ماه منتهی به 1400/05/31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30" x14ac:dyDescent="0.6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ht="36" x14ac:dyDescent="0.65">
      <c r="A6" s="121" t="s">
        <v>77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9" ht="30.75" thickBot="1" x14ac:dyDescent="0.7">
      <c r="A7" s="120" t="s">
        <v>3</v>
      </c>
      <c r="C7" s="119" t="s">
        <v>39</v>
      </c>
      <c r="D7" s="119" t="s">
        <v>39</v>
      </c>
      <c r="E7" s="119" t="s">
        <v>39</v>
      </c>
      <c r="F7" s="119" t="s">
        <v>39</v>
      </c>
      <c r="G7" s="119" t="s">
        <v>39</v>
      </c>
      <c r="I7" s="119" t="str">
        <f>'سود اوراق بهادار و سپرده بانکی '!I6:M6</f>
        <v>طی مرداد ماه</v>
      </c>
      <c r="J7" s="119" t="s">
        <v>31</v>
      </c>
      <c r="K7" s="119" t="s">
        <v>31</v>
      </c>
      <c r="L7" s="119" t="s">
        <v>31</v>
      </c>
      <c r="M7" s="119" t="s">
        <v>31</v>
      </c>
      <c r="O7" s="119" t="str">
        <f>'سود اوراق بهادار و سپرده بانکی '!O6:S6</f>
        <v>از ابتدای سال مالی تا پایان مرداد ماه</v>
      </c>
      <c r="P7" s="119" t="s">
        <v>32</v>
      </c>
      <c r="Q7" s="119" t="s">
        <v>32</v>
      </c>
      <c r="R7" s="119" t="s">
        <v>32</v>
      </c>
      <c r="S7" s="119" t="s">
        <v>32</v>
      </c>
    </row>
    <row r="8" spans="1:19" s="11" customFormat="1" ht="90" x14ac:dyDescent="0.65">
      <c r="A8" s="120" t="s">
        <v>3</v>
      </c>
      <c r="C8" s="60" t="s">
        <v>40</v>
      </c>
      <c r="E8" s="60" t="s">
        <v>41</v>
      </c>
      <c r="G8" s="60" t="s">
        <v>42</v>
      </c>
      <c r="I8" s="60" t="s">
        <v>43</v>
      </c>
      <c r="K8" s="60" t="s">
        <v>36</v>
      </c>
      <c r="M8" s="60" t="s">
        <v>44</v>
      </c>
      <c r="O8" s="60" t="s">
        <v>43</v>
      </c>
      <c r="Q8" s="60" t="s">
        <v>36</v>
      </c>
      <c r="S8" s="60" t="s">
        <v>44</v>
      </c>
    </row>
    <row r="9" spans="1:19" s="11" customFormat="1" ht="30" x14ac:dyDescent="0.75">
      <c r="A9" s="8" t="s">
        <v>86</v>
      </c>
      <c r="B9" s="5"/>
      <c r="C9" s="5" t="s">
        <v>133</v>
      </c>
      <c r="D9" s="5"/>
      <c r="E9" s="13">
        <v>4300000</v>
      </c>
      <c r="F9" s="5"/>
      <c r="G9" s="13">
        <v>550</v>
      </c>
      <c r="H9" s="5"/>
      <c r="I9" s="13">
        <v>0</v>
      </c>
      <c r="J9" s="5"/>
      <c r="K9" s="13">
        <v>0</v>
      </c>
      <c r="L9" s="5"/>
      <c r="M9" s="13">
        <v>0</v>
      </c>
      <c r="N9" s="5"/>
      <c r="O9" s="13">
        <v>2365000000</v>
      </c>
      <c r="P9" s="5"/>
      <c r="Q9" s="13">
        <v>279915459</v>
      </c>
      <c r="R9" s="5"/>
      <c r="S9" s="13">
        <v>2085084541</v>
      </c>
    </row>
    <row r="10" spans="1:19" s="11" customFormat="1" ht="30" x14ac:dyDescent="0.75">
      <c r="A10" s="8" t="s">
        <v>113</v>
      </c>
      <c r="B10" s="5"/>
      <c r="C10" s="5" t="s">
        <v>133</v>
      </c>
      <c r="D10" s="5"/>
      <c r="E10" s="13">
        <v>10000000</v>
      </c>
      <c r="F10" s="5"/>
      <c r="G10" s="13">
        <v>28</v>
      </c>
      <c r="H10" s="5"/>
      <c r="I10" s="13">
        <v>0</v>
      </c>
      <c r="J10" s="5"/>
      <c r="K10" s="13">
        <v>0</v>
      </c>
      <c r="L10" s="5"/>
      <c r="M10" s="13">
        <v>0</v>
      </c>
      <c r="N10" s="5"/>
      <c r="O10" s="13">
        <v>280000000</v>
      </c>
      <c r="P10" s="5"/>
      <c r="Q10" s="13">
        <v>11406045</v>
      </c>
      <c r="R10" s="5"/>
      <c r="S10" s="13">
        <v>268593955</v>
      </c>
    </row>
    <row r="11" spans="1:19" s="11" customFormat="1" ht="30" x14ac:dyDescent="0.75">
      <c r="A11" s="8" t="s">
        <v>85</v>
      </c>
      <c r="B11" s="5"/>
      <c r="C11" s="5" t="s">
        <v>119</v>
      </c>
      <c r="D11" s="5"/>
      <c r="E11" s="13">
        <v>3500000</v>
      </c>
      <c r="F11" s="5"/>
      <c r="G11" s="13">
        <v>1220</v>
      </c>
      <c r="H11" s="5"/>
      <c r="I11" s="13">
        <v>0</v>
      </c>
      <c r="J11" s="5"/>
      <c r="K11" s="13">
        <v>0</v>
      </c>
      <c r="L11" s="5"/>
      <c r="M11" s="13">
        <v>0</v>
      </c>
      <c r="N11" s="5"/>
      <c r="O11" s="13">
        <v>4270000000</v>
      </c>
      <c r="P11" s="5"/>
      <c r="Q11" s="13">
        <v>0</v>
      </c>
      <c r="R11" s="5"/>
      <c r="S11" s="13">
        <v>4270000000</v>
      </c>
    </row>
    <row r="12" spans="1:19" s="11" customFormat="1" ht="30" x14ac:dyDescent="0.75">
      <c r="A12" s="8" t="s">
        <v>103</v>
      </c>
      <c r="B12" s="5"/>
      <c r="C12" s="5" t="s">
        <v>114</v>
      </c>
      <c r="D12" s="5"/>
      <c r="E12" s="13">
        <v>1536666</v>
      </c>
      <c r="F12" s="5"/>
      <c r="G12" s="13">
        <v>300</v>
      </c>
      <c r="H12" s="5"/>
      <c r="I12" s="13">
        <v>0</v>
      </c>
      <c r="J12" s="5"/>
      <c r="K12" s="13">
        <v>0</v>
      </c>
      <c r="L12" s="5"/>
      <c r="M12" s="13">
        <v>0</v>
      </c>
      <c r="N12" s="5"/>
      <c r="O12" s="13">
        <v>460999800</v>
      </c>
      <c r="P12" s="5"/>
      <c r="Q12" s="13">
        <v>23094980</v>
      </c>
      <c r="R12" s="5"/>
      <c r="S12" s="13">
        <v>437904820</v>
      </c>
    </row>
    <row r="13" spans="1:19" s="11" customFormat="1" ht="30" x14ac:dyDescent="0.75">
      <c r="A13" s="8" t="s">
        <v>104</v>
      </c>
      <c r="B13" s="5"/>
      <c r="C13" s="5" t="s">
        <v>120</v>
      </c>
      <c r="D13" s="5"/>
      <c r="E13" s="13">
        <v>4000000</v>
      </c>
      <c r="F13" s="5"/>
      <c r="G13" s="13">
        <v>2370</v>
      </c>
      <c r="H13" s="5"/>
      <c r="I13" s="13">
        <v>0</v>
      </c>
      <c r="J13" s="5"/>
      <c r="K13" s="13">
        <v>0</v>
      </c>
      <c r="L13" s="5"/>
      <c r="M13" s="13">
        <v>0</v>
      </c>
      <c r="N13" s="5"/>
      <c r="O13" s="13">
        <v>9480000000</v>
      </c>
      <c r="P13" s="5"/>
      <c r="Q13" s="13">
        <v>561958763</v>
      </c>
      <c r="R13" s="5"/>
      <c r="S13" s="13">
        <v>8918041237</v>
      </c>
    </row>
    <row r="14" spans="1:19" s="11" customFormat="1" ht="30" x14ac:dyDescent="0.75">
      <c r="A14" s="8" t="s">
        <v>95</v>
      </c>
      <c r="B14" s="5"/>
      <c r="C14" s="5" t="s">
        <v>134</v>
      </c>
      <c r="D14" s="5"/>
      <c r="E14" s="13">
        <v>10000</v>
      </c>
      <c r="F14" s="5"/>
      <c r="G14" s="13">
        <v>1300</v>
      </c>
      <c r="H14" s="5"/>
      <c r="I14" s="13">
        <v>0</v>
      </c>
      <c r="J14" s="5"/>
      <c r="K14" s="13">
        <v>0</v>
      </c>
      <c r="L14" s="5"/>
      <c r="M14" s="13">
        <v>0</v>
      </c>
      <c r="N14" s="5"/>
      <c r="O14" s="13">
        <v>13000000</v>
      </c>
      <c r="P14" s="5"/>
      <c r="Q14" s="13">
        <v>278820</v>
      </c>
      <c r="R14" s="5"/>
      <c r="S14" s="13">
        <v>12721180</v>
      </c>
    </row>
    <row r="15" spans="1:19" s="11" customFormat="1" ht="30" x14ac:dyDescent="0.75">
      <c r="A15" s="8" t="s">
        <v>110</v>
      </c>
      <c r="B15" s="5"/>
      <c r="C15" s="5" t="s">
        <v>121</v>
      </c>
      <c r="D15" s="5"/>
      <c r="E15" s="13">
        <v>1100000</v>
      </c>
      <c r="F15" s="5"/>
      <c r="G15" s="13">
        <v>2850</v>
      </c>
      <c r="H15" s="5"/>
      <c r="I15" s="13">
        <v>0</v>
      </c>
      <c r="J15" s="5"/>
      <c r="K15" s="13">
        <v>0</v>
      </c>
      <c r="L15" s="5"/>
      <c r="M15" s="13">
        <v>0</v>
      </c>
      <c r="N15" s="5"/>
      <c r="O15" s="13">
        <v>3135000000</v>
      </c>
      <c r="P15" s="5"/>
      <c r="Q15" s="13">
        <v>0</v>
      </c>
      <c r="R15" s="5"/>
      <c r="S15" s="13">
        <v>3135000000</v>
      </c>
    </row>
    <row r="16" spans="1:19" s="11" customFormat="1" ht="30" x14ac:dyDescent="0.75">
      <c r="A16" s="8" t="s">
        <v>90</v>
      </c>
      <c r="B16" s="5"/>
      <c r="C16" s="5" t="s">
        <v>149</v>
      </c>
      <c r="D16" s="5"/>
      <c r="E16" s="13">
        <v>13000000</v>
      </c>
      <c r="F16" s="5"/>
      <c r="G16" s="13">
        <v>400</v>
      </c>
      <c r="H16" s="5"/>
      <c r="I16" s="13">
        <v>5200000000</v>
      </c>
      <c r="J16" s="5"/>
      <c r="K16" s="13">
        <v>241149575</v>
      </c>
      <c r="L16" s="5"/>
      <c r="M16" s="13">
        <v>4958850425</v>
      </c>
      <c r="N16" s="5"/>
      <c r="O16" s="13">
        <v>5200000000</v>
      </c>
      <c r="P16" s="5"/>
      <c r="Q16" s="13">
        <v>241149575</v>
      </c>
      <c r="R16" s="5"/>
      <c r="S16" s="13">
        <v>4958850425</v>
      </c>
    </row>
    <row r="17" spans="1:19" s="11" customFormat="1" ht="30" x14ac:dyDescent="0.75">
      <c r="A17" s="8" t="s">
        <v>93</v>
      </c>
      <c r="B17" s="5"/>
      <c r="C17" s="5" t="s">
        <v>133</v>
      </c>
      <c r="D17" s="5"/>
      <c r="E17" s="13">
        <v>20000000</v>
      </c>
      <c r="F17" s="5"/>
      <c r="G17" s="13">
        <v>66</v>
      </c>
      <c r="H17" s="5"/>
      <c r="I17" s="13">
        <v>0</v>
      </c>
      <c r="J17" s="5"/>
      <c r="K17" s="13">
        <v>0</v>
      </c>
      <c r="L17" s="5"/>
      <c r="M17" s="13">
        <v>0</v>
      </c>
      <c r="N17" s="5"/>
      <c r="O17" s="13">
        <v>1320000000</v>
      </c>
      <c r="P17" s="5"/>
      <c r="Q17" s="13">
        <v>27444668</v>
      </c>
      <c r="R17" s="5"/>
      <c r="S17" s="13">
        <v>1292555332</v>
      </c>
    </row>
    <row r="18" spans="1:19" s="11" customFormat="1" ht="30" x14ac:dyDescent="0.75">
      <c r="A18" s="8" t="s">
        <v>94</v>
      </c>
      <c r="B18" s="5"/>
      <c r="C18" s="5" t="s">
        <v>122</v>
      </c>
      <c r="D18" s="5"/>
      <c r="E18" s="13">
        <v>1000000</v>
      </c>
      <c r="F18" s="5"/>
      <c r="G18" s="13">
        <v>1320</v>
      </c>
      <c r="H18" s="5"/>
      <c r="I18" s="13">
        <v>0</v>
      </c>
      <c r="J18" s="5"/>
      <c r="K18" s="13">
        <v>0</v>
      </c>
      <c r="L18" s="5"/>
      <c r="M18" s="13">
        <v>0</v>
      </c>
      <c r="N18" s="5"/>
      <c r="O18" s="13">
        <v>1320000000</v>
      </c>
      <c r="P18" s="5"/>
      <c r="Q18" s="13">
        <v>101795196</v>
      </c>
      <c r="R18" s="5"/>
      <c r="S18" s="13">
        <v>1218204804</v>
      </c>
    </row>
    <row r="19" spans="1:19" s="11" customFormat="1" ht="30" x14ac:dyDescent="0.75">
      <c r="A19" s="8" t="s">
        <v>102</v>
      </c>
      <c r="B19" s="5"/>
      <c r="C19" s="5" t="s">
        <v>135</v>
      </c>
      <c r="D19" s="5"/>
      <c r="E19" s="13">
        <v>457575</v>
      </c>
      <c r="F19" s="5"/>
      <c r="G19" s="13">
        <v>8000</v>
      </c>
      <c r="H19" s="5"/>
      <c r="I19" s="13">
        <v>0</v>
      </c>
      <c r="J19" s="5"/>
      <c r="K19" s="13">
        <v>0</v>
      </c>
      <c r="L19" s="5"/>
      <c r="M19" s="13">
        <v>0</v>
      </c>
      <c r="N19" s="5"/>
      <c r="O19" s="13">
        <v>3660600000</v>
      </c>
      <c r="P19" s="5"/>
      <c r="Q19" s="13">
        <v>0</v>
      </c>
      <c r="R19" s="5"/>
      <c r="S19" s="13">
        <v>3660600000</v>
      </c>
    </row>
    <row r="20" spans="1:19" s="11" customFormat="1" ht="30" x14ac:dyDescent="0.75">
      <c r="A20" s="8" t="s">
        <v>89</v>
      </c>
      <c r="B20" s="5"/>
      <c r="C20" s="5" t="s">
        <v>123</v>
      </c>
      <c r="D20" s="5"/>
      <c r="E20" s="13">
        <v>13820000</v>
      </c>
      <c r="F20" s="5"/>
      <c r="G20" s="13">
        <v>2200</v>
      </c>
      <c r="H20" s="5"/>
      <c r="I20" s="13">
        <v>0</v>
      </c>
      <c r="J20" s="5"/>
      <c r="K20" s="13">
        <v>0</v>
      </c>
      <c r="L20" s="5"/>
      <c r="M20" s="13">
        <v>0</v>
      </c>
      <c r="N20" s="5"/>
      <c r="O20" s="13">
        <v>30404000000</v>
      </c>
      <c r="P20" s="5"/>
      <c r="Q20" s="13">
        <v>2344682680</v>
      </c>
      <c r="R20" s="5"/>
      <c r="S20" s="13">
        <v>28059317320</v>
      </c>
    </row>
    <row r="21" spans="1:19" s="11" customFormat="1" ht="30" x14ac:dyDescent="0.75">
      <c r="A21" s="8" t="s">
        <v>107</v>
      </c>
      <c r="B21" s="5"/>
      <c r="C21" s="5" t="s">
        <v>136</v>
      </c>
      <c r="D21" s="5"/>
      <c r="E21" s="13">
        <v>10000000</v>
      </c>
      <c r="F21" s="5"/>
      <c r="G21" s="13">
        <v>200</v>
      </c>
      <c r="H21" s="5"/>
      <c r="I21" s="13">
        <v>0</v>
      </c>
      <c r="J21" s="5"/>
      <c r="K21" s="13">
        <v>0</v>
      </c>
      <c r="L21" s="5"/>
      <c r="M21" s="13">
        <v>0</v>
      </c>
      <c r="N21" s="5"/>
      <c r="O21" s="13">
        <v>2000000000</v>
      </c>
      <c r="P21" s="5"/>
      <c r="Q21" s="13">
        <v>0</v>
      </c>
      <c r="R21" s="5"/>
      <c r="S21" s="13">
        <v>2000000000</v>
      </c>
    </row>
    <row r="22" spans="1:19" s="11" customFormat="1" ht="27.6" customHeight="1" x14ac:dyDescent="0.75">
      <c r="A22" s="8" t="s">
        <v>126</v>
      </c>
      <c r="B22" s="5"/>
      <c r="C22" s="5" t="s">
        <v>137</v>
      </c>
      <c r="D22" s="5"/>
      <c r="E22" s="13">
        <v>84176</v>
      </c>
      <c r="F22" s="5"/>
      <c r="G22" s="13">
        <v>3000</v>
      </c>
      <c r="H22" s="5"/>
      <c r="I22" s="13">
        <v>0</v>
      </c>
      <c r="J22" s="5"/>
      <c r="K22" s="13">
        <v>0</v>
      </c>
      <c r="L22" s="5"/>
      <c r="M22" s="13">
        <v>0</v>
      </c>
      <c r="N22" s="5"/>
      <c r="O22" s="13">
        <v>252528000</v>
      </c>
      <c r="P22" s="5"/>
      <c r="Q22" s="13">
        <v>0</v>
      </c>
      <c r="R22" s="5"/>
      <c r="S22" s="13">
        <v>252528000</v>
      </c>
    </row>
    <row r="23" spans="1:19" s="11" customFormat="1" ht="28.5" thickBot="1" x14ac:dyDescent="0.7">
      <c r="A23" s="5"/>
      <c r="B23" s="5"/>
      <c r="C23" s="5"/>
      <c r="D23" s="5"/>
      <c r="E23" s="13"/>
      <c r="F23" s="5"/>
      <c r="G23" s="13"/>
      <c r="H23" s="5"/>
      <c r="I23" s="29">
        <f>SUM(I9:I22)</f>
        <v>5200000000</v>
      </c>
      <c r="J23" s="95" t="e">
        <f>SUM(#REF!)</f>
        <v>#REF!</v>
      </c>
      <c r="K23" s="29">
        <f>SUM(K9:K22)</f>
        <v>241149575</v>
      </c>
      <c r="L23" s="95" t="e">
        <f>SUM(#REF!)</f>
        <v>#REF!</v>
      </c>
      <c r="M23" s="29">
        <f>SUM(M9:M22)</f>
        <v>4958850425</v>
      </c>
      <c r="N23" s="95" t="e">
        <f>SUM(#REF!)</f>
        <v>#REF!</v>
      </c>
      <c r="O23" s="29">
        <f>SUM(O9:O22)</f>
        <v>64161127800</v>
      </c>
      <c r="P23" s="95" t="e">
        <f>SUM(#REF!)</f>
        <v>#REF!</v>
      </c>
      <c r="Q23" s="29">
        <f>SUM(Q9:Q22)</f>
        <v>3591726186</v>
      </c>
      <c r="R23" s="95" t="e">
        <f>SUM(#REF!)</f>
        <v>#REF!</v>
      </c>
      <c r="S23" s="29">
        <f>SUM(S9:S22)</f>
        <v>60569401614</v>
      </c>
    </row>
    <row r="24" spans="1:19" s="11" customFormat="1" ht="30.75" thickTop="1" x14ac:dyDescent="0.75">
      <c r="A24" s="8"/>
      <c r="B24" s="5"/>
      <c r="C24" s="5"/>
      <c r="D24" s="5"/>
      <c r="E24" s="13"/>
      <c r="F24" s="5"/>
      <c r="G24" s="13"/>
      <c r="H24" s="5"/>
      <c r="I24" s="13"/>
      <c r="J24" s="5"/>
      <c r="K24" s="13"/>
      <c r="L24" s="5"/>
      <c r="M24" s="47"/>
      <c r="N24" s="5"/>
      <c r="O24" s="13"/>
      <c r="P24" s="5"/>
      <c r="Q24" s="13"/>
      <c r="R24" s="5"/>
      <c r="S24" s="13"/>
    </row>
    <row r="25" spans="1:19" s="11" customFormat="1" ht="30" x14ac:dyDescent="0.75">
      <c r="A25" s="8"/>
      <c r="B25" s="5"/>
      <c r="C25" s="5"/>
      <c r="D25" s="5"/>
      <c r="E25" s="13"/>
      <c r="F25" s="5"/>
      <c r="G25" s="13"/>
      <c r="H25" s="5"/>
      <c r="I25" s="13"/>
      <c r="J25" s="5"/>
      <c r="K25" s="13"/>
      <c r="L25" s="5"/>
      <c r="M25" s="47"/>
      <c r="N25" s="5"/>
      <c r="O25" s="13"/>
      <c r="P25" s="5"/>
      <c r="Q25" s="13"/>
      <c r="R25" s="5"/>
      <c r="S25" s="13"/>
    </row>
    <row r="26" spans="1:19" s="11" customFormat="1" ht="30" x14ac:dyDescent="0.75">
      <c r="A26" s="8"/>
      <c r="B26" s="5"/>
      <c r="C26" s="5"/>
      <c r="D26" s="5"/>
      <c r="E26" s="14"/>
      <c r="F26" s="6"/>
      <c r="G26" s="14"/>
      <c r="H26" s="6"/>
      <c r="I26" s="14"/>
      <c r="J26" s="6"/>
      <c r="K26" s="14"/>
      <c r="L26" s="6"/>
      <c r="M26" s="50"/>
      <c r="N26" s="6"/>
      <c r="O26" s="14"/>
      <c r="P26" s="6"/>
      <c r="Q26" s="14"/>
      <c r="R26" s="6"/>
      <c r="S26" s="14"/>
    </row>
    <row r="27" spans="1:19" s="11" customFormat="1" ht="30" x14ac:dyDescent="0.75">
      <c r="A27" s="8"/>
      <c r="B27" s="5"/>
      <c r="C27" s="5"/>
      <c r="D27" s="5"/>
      <c r="E27" s="13"/>
      <c r="F27" s="5"/>
      <c r="G27" s="13"/>
      <c r="H27" s="5"/>
      <c r="I27" s="13"/>
      <c r="J27" s="5"/>
      <c r="K27" s="13"/>
      <c r="L27" s="5"/>
      <c r="M27" s="47"/>
      <c r="N27" s="5"/>
      <c r="O27" s="13"/>
      <c r="P27" s="5"/>
      <c r="Q27" s="13"/>
      <c r="R27" s="5"/>
      <c r="S27" s="13"/>
    </row>
    <row r="28" spans="1:19" s="11" customFormat="1" ht="30" x14ac:dyDescent="0.75">
      <c r="A28" s="8"/>
      <c r="B28" s="5"/>
      <c r="C28" s="5"/>
      <c r="D28" s="5"/>
      <c r="E28" s="13"/>
      <c r="F28" s="5"/>
      <c r="G28" s="13"/>
      <c r="H28" s="5"/>
      <c r="I28" s="13"/>
      <c r="J28" s="5"/>
      <c r="K28" s="13"/>
      <c r="L28" s="5"/>
      <c r="M28" s="47"/>
      <c r="N28" s="5"/>
      <c r="O28" s="13"/>
      <c r="P28" s="5"/>
      <c r="Q28" s="13"/>
      <c r="R28" s="5"/>
      <c r="S28" s="13"/>
    </row>
    <row r="29" spans="1:19" s="11" customFormat="1" x14ac:dyDescent="0.65">
      <c r="A29" s="5"/>
      <c r="B29" s="5"/>
      <c r="C29" s="5"/>
      <c r="D29" s="5"/>
      <c r="E29" s="14"/>
      <c r="F29" s="6"/>
      <c r="G29" s="6"/>
      <c r="H29" s="6"/>
      <c r="I29" s="6"/>
      <c r="J29" s="6"/>
      <c r="K29" s="6"/>
      <c r="L29" s="6"/>
      <c r="M29" s="50"/>
      <c r="N29" s="6"/>
      <c r="O29" s="14"/>
      <c r="P29" s="6"/>
      <c r="Q29" s="14"/>
      <c r="R29" s="6"/>
      <c r="S29" s="14"/>
    </row>
    <row r="30" spans="1:19" s="11" customFormat="1" x14ac:dyDescent="0.6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47"/>
      <c r="N30" s="5"/>
      <c r="O30" s="5"/>
      <c r="P30" s="5"/>
      <c r="Q30" s="5"/>
      <c r="R30" s="5"/>
      <c r="S30" s="5"/>
    </row>
    <row r="31" spans="1:19" s="11" customFormat="1" x14ac:dyDescent="0.6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47"/>
      <c r="N31" s="5"/>
      <c r="O31" s="5"/>
      <c r="P31" s="5"/>
      <c r="Q31" s="5"/>
      <c r="R31" s="5"/>
      <c r="S31" s="5"/>
    </row>
    <row r="32" spans="1:19" s="11" customFormat="1" x14ac:dyDescent="0.6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47"/>
      <c r="N32" s="5"/>
      <c r="O32" s="5"/>
      <c r="P32" s="5"/>
      <c r="Q32" s="5"/>
      <c r="R32" s="5"/>
      <c r="S32" s="5"/>
    </row>
    <row r="33" spans="1:19" s="11" customFormat="1" x14ac:dyDescent="0.6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47"/>
      <c r="N33" s="5"/>
      <c r="O33" s="5"/>
      <c r="P33" s="5"/>
      <c r="Q33" s="5"/>
      <c r="R33" s="5"/>
      <c r="S33" s="5"/>
    </row>
    <row r="34" spans="1:19" s="11" customFormat="1" x14ac:dyDescent="0.6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47"/>
      <c r="N34" s="5"/>
      <c r="O34" s="5"/>
      <c r="P34" s="5"/>
      <c r="Q34" s="5"/>
      <c r="R34" s="5"/>
      <c r="S34" s="5"/>
    </row>
    <row r="35" spans="1:19" s="11" customFormat="1" x14ac:dyDescent="0.6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47"/>
      <c r="N35" s="5"/>
      <c r="O35" s="5"/>
      <c r="P35" s="5"/>
      <c r="Q35" s="5"/>
      <c r="R35" s="5"/>
      <c r="S35" s="5"/>
    </row>
    <row r="36" spans="1:19" x14ac:dyDescent="0.65">
      <c r="M36" s="47"/>
    </row>
    <row r="37" spans="1:19" x14ac:dyDescent="0.65">
      <c r="M37" s="47"/>
    </row>
    <row r="38" spans="1:19" x14ac:dyDescent="0.65">
      <c r="M38" s="47"/>
    </row>
    <row r="39" spans="1:19" x14ac:dyDescent="0.65">
      <c r="M39" s="47"/>
    </row>
    <row r="40" spans="1:19" x14ac:dyDescent="0.65">
      <c r="M40" s="47"/>
    </row>
    <row r="41" spans="1:19" x14ac:dyDescent="0.65">
      <c r="M41" s="47"/>
    </row>
    <row r="42" spans="1:19" x14ac:dyDescent="0.65">
      <c r="M42" s="4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rightToLeft="1" view="pageBreakPreview" topLeftCell="A16" zoomScale="60" zoomScaleNormal="100" workbookViewId="0">
      <selection activeCell="I36" sqref="I36"/>
    </sheetView>
  </sheetViews>
  <sheetFormatPr defaultColWidth="9.140625" defaultRowHeight="27.75" x14ac:dyDescent="0.65"/>
  <cols>
    <col min="1" max="1" width="48.5703125" style="5" bestFit="1" customWidth="1"/>
    <col min="2" max="2" width="1" style="5" customWidth="1"/>
    <col min="3" max="3" width="21.140625" style="5" bestFit="1" customWidth="1"/>
    <col min="4" max="4" width="1" style="5" customWidth="1"/>
    <col min="5" max="5" width="29.85546875" style="5" bestFit="1" customWidth="1"/>
    <col min="6" max="6" width="1" style="5" customWidth="1"/>
    <col min="7" max="7" width="33.42578125" style="5" customWidth="1"/>
    <col min="8" max="8" width="1" style="5" customWidth="1"/>
    <col min="9" max="9" width="28.85546875" style="5" customWidth="1"/>
    <col min="10" max="10" width="1" style="5" customWidth="1"/>
    <col min="11" max="11" width="21.7109375" style="5" customWidth="1"/>
    <col min="12" max="12" width="1" style="5" customWidth="1"/>
    <col min="13" max="13" width="30.85546875" style="5" customWidth="1"/>
    <col min="14" max="14" width="1" style="5" customWidth="1"/>
    <col min="15" max="15" width="32.5703125" style="5" bestFit="1" customWidth="1"/>
    <col min="16" max="16" width="1" style="5" customWidth="1"/>
    <col min="17" max="17" width="30.5703125" style="32" customWidth="1"/>
    <col min="18" max="18" width="1" style="5" customWidth="1"/>
    <col min="19" max="19" width="9.140625" style="5" customWidth="1"/>
    <col min="20" max="20" width="9.140625" style="5"/>
    <col min="21" max="21" width="30" style="5" customWidth="1"/>
    <col min="22" max="16384" width="9.140625" style="5"/>
  </cols>
  <sheetData>
    <row r="1" spans="1:17" s="10" customFormat="1" ht="33.75" x14ac:dyDescent="0.8">
      <c r="Q1" s="55"/>
    </row>
    <row r="2" spans="1:17" s="69" customFormat="1" ht="42.75" x14ac:dyDescent="0.95">
      <c r="A2" s="124" t="s">
        <v>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69" customFormat="1" ht="42.75" x14ac:dyDescent="0.95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s="69" customFormat="1" ht="42.75" x14ac:dyDescent="0.95">
      <c r="A4" s="124" t="str">
        <f>'درآمد سود سهام '!A4:S4</f>
        <v>برای ماه منتهی به 1400/05/31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s="10" customFormat="1" ht="36" x14ac:dyDescent="0.8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56"/>
    </row>
    <row r="6" spans="1:17" ht="40.5" x14ac:dyDescent="0.65">
      <c r="A6" s="125" t="s">
        <v>78</v>
      </c>
      <c r="B6" s="125"/>
      <c r="C6" s="125"/>
      <c r="D6" s="125"/>
      <c r="E6" s="125"/>
      <c r="F6" s="125"/>
      <c r="G6" s="125"/>
      <c r="H6" s="125"/>
      <c r="I6" s="125"/>
    </row>
    <row r="7" spans="1:17" s="62" customFormat="1" ht="34.5" thickBot="1" x14ac:dyDescent="0.8">
      <c r="A7" s="123" t="s">
        <v>3</v>
      </c>
      <c r="C7" s="122" t="s">
        <v>143</v>
      </c>
      <c r="D7" s="122" t="s">
        <v>31</v>
      </c>
      <c r="E7" s="122" t="s">
        <v>31</v>
      </c>
      <c r="F7" s="122" t="s">
        <v>31</v>
      </c>
      <c r="G7" s="122" t="s">
        <v>31</v>
      </c>
      <c r="H7" s="122" t="s">
        <v>31</v>
      </c>
      <c r="I7" s="122" t="s">
        <v>31</v>
      </c>
      <c r="K7" s="122" t="s">
        <v>144</v>
      </c>
      <c r="L7" s="122" t="s">
        <v>32</v>
      </c>
      <c r="M7" s="122" t="s">
        <v>32</v>
      </c>
      <c r="N7" s="122" t="s">
        <v>32</v>
      </c>
      <c r="O7" s="122" t="s">
        <v>32</v>
      </c>
      <c r="P7" s="122" t="s">
        <v>32</v>
      </c>
      <c r="Q7" s="122" t="s">
        <v>32</v>
      </c>
    </row>
    <row r="8" spans="1:17" s="70" customFormat="1" ht="66" customHeight="1" thickBot="1" x14ac:dyDescent="0.8">
      <c r="A8" s="122" t="s">
        <v>3</v>
      </c>
      <c r="C8" s="71" t="s">
        <v>6</v>
      </c>
      <c r="E8" s="71" t="s">
        <v>45</v>
      </c>
      <c r="G8" s="71" t="s">
        <v>46</v>
      </c>
      <c r="I8" s="71" t="s">
        <v>48</v>
      </c>
      <c r="K8" s="71" t="s">
        <v>6</v>
      </c>
      <c r="M8" s="71" t="s">
        <v>45</v>
      </c>
      <c r="O8" s="71" t="s">
        <v>46</v>
      </c>
      <c r="Q8" s="72" t="s">
        <v>48</v>
      </c>
    </row>
    <row r="9" spans="1:17" s="62" customFormat="1" ht="40.5" customHeight="1" x14ac:dyDescent="0.75">
      <c r="A9" s="8" t="s">
        <v>91</v>
      </c>
      <c r="B9" s="5"/>
      <c r="C9" s="13">
        <v>1000000</v>
      </c>
      <c r="D9" s="5"/>
      <c r="E9" s="13">
        <v>18854672514</v>
      </c>
      <c r="F9" s="5"/>
      <c r="G9" s="13">
        <v>17062139725</v>
      </c>
      <c r="H9" s="5"/>
      <c r="I9" s="13">
        <v>1792532789</v>
      </c>
      <c r="J9" s="5"/>
      <c r="K9" s="13">
        <v>2400000</v>
      </c>
      <c r="L9" s="5"/>
      <c r="M9" s="13">
        <v>40798326337</v>
      </c>
      <c r="N9" s="5"/>
      <c r="O9" s="13">
        <v>40949135291</v>
      </c>
      <c r="P9" s="5"/>
      <c r="Q9" s="13">
        <v>-150808954</v>
      </c>
    </row>
    <row r="10" spans="1:17" s="62" customFormat="1" ht="40.5" customHeight="1" x14ac:dyDescent="0.75">
      <c r="A10" s="8" t="s">
        <v>88</v>
      </c>
      <c r="B10" s="5"/>
      <c r="C10" s="13">
        <v>2000000</v>
      </c>
      <c r="D10" s="5"/>
      <c r="E10" s="13">
        <v>30016259343</v>
      </c>
      <c r="F10" s="5"/>
      <c r="G10" s="13">
        <v>23237457750</v>
      </c>
      <c r="H10" s="5"/>
      <c r="I10" s="13">
        <v>6778801593</v>
      </c>
      <c r="J10" s="5"/>
      <c r="K10" s="13">
        <v>4500000</v>
      </c>
      <c r="L10" s="5"/>
      <c r="M10" s="13">
        <v>56169714995</v>
      </c>
      <c r="N10" s="5"/>
      <c r="O10" s="13">
        <v>52284279918</v>
      </c>
      <c r="P10" s="5"/>
      <c r="Q10" s="13">
        <v>3885435077</v>
      </c>
    </row>
    <row r="11" spans="1:17" s="62" customFormat="1" ht="40.5" customHeight="1" x14ac:dyDescent="0.75">
      <c r="A11" s="8" t="s">
        <v>85</v>
      </c>
      <c r="B11" s="5"/>
      <c r="C11" s="13">
        <v>801789</v>
      </c>
      <c r="D11" s="5"/>
      <c r="E11" s="13">
        <v>54602407285</v>
      </c>
      <c r="F11" s="5"/>
      <c r="G11" s="13">
        <v>46527721251</v>
      </c>
      <c r="H11" s="5"/>
      <c r="I11" s="13">
        <v>8074686034</v>
      </c>
      <c r="J11" s="5"/>
      <c r="K11" s="13">
        <v>1087642</v>
      </c>
      <c r="L11" s="5"/>
      <c r="M11" s="13">
        <v>69392526877</v>
      </c>
      <c r="N11" s="5"/>
      <c r="O11" s="13">
        <v>63074261357</v>
      </c>
      <c r="P11" s="5"/>
      <c r="Q11" s="13">
        <v>6318265520</v>
      </c>
    </row>
    <row r="12" spans="1:17" s="62" customFormat="1" ht="40.5" customHeight="1" x14ac:dyDescent="0.75">
      <c r="A12" s="8" t="s">
        <v>93</v>
      </c>
      <c r="B12" s="5"/>
      <c r="C12" s="13">
        <v>4000000</v>
      </c>
      <c r="D12" s="5"/>
      <c r="E12" s="13">
        <v>14629818113</v>
      </c>
      <c r="F12" s="5"/>
      <c r="G12" s="13">
        <v>17028676776</v>
      </c>
      <c r="H12" s="5"/>
      <c r="I12" s="13">
        <v>-2398858663</v>
      </c>
      <c r="J12" s="5"/>
      <c r="K12" s="13">
        <v>34000000</v>
      </c>
      <c r="L12" s="5"/>
      <c r="M12" s="13">
        <v>133750280810</v>
      </c>
      <c r="N12" s="5"/>
      <c r="O12" s="13">
        <v>145559341651</v>
      </c>
      <c r="P12" s="5"/>
      <c r="Q12" s="13">
        <v>-11809060841</v>
      </c>
    </row>
    <row r="13" spans="1:17" s="62" customFormat="1" ht="40.5" customHeight="1" x14ac:dyDescent="0.75">
      <c r="A13" s="8" t="s">
        <v>127</v>
      </c>
      <c r="B13" s="5"/>
      <c r="C13" s="13">
        <v>100000</v>
      </c>
      <c r="D13" s="5"/>
      <c r="E13" s="13">
        <v>2666345139</v>
      </c>
      <c r="F13" s="5"/>
      <c r="G13" s="13">
        <v>2355668783</v>
      </c>
      <c r="H13" s="5"/>
      <c r="I13" s="13">
        <v>310676356</v>
      </c>
      <c r="J13" s="5"/>
      <c r="K13" s="13">
        <v>132400</v>
      </c>
      <c r="L13" s="5"/>
      <c r="M13" s="13">
        <v>3468626991</v>
      </c>
      <c r="N13" s="5"/>
      <c r="O13" s="13">
        <v>3100360468</v>
      </c>
      <c r="P13" s="5"/>
      <c r="Q13" s="13">
        <v>368266523</v>
      </c>
    </row>
    <row r="14" spans="1:17" s="62" customFormat="1" ht="40.5" customHeight="1" x14ac:dyDescent="0.75">
      <c r="A14" s="8" t="s">
        <v>84</v>
      </c>
      <c r="B14" s="5"/>
      <c r="C14" s="13">
        <v>220000</v>
      </c>
      <c r="D14" s="5"/>
      <c r="E14" s="13">
        <v>31213870273</v>
      </c>
      <c r="F14" s="5"/>
      <c r="G14" s="13">
        <v>22840088041</v>
      </c>
      <c r="H14" s="5"/>
      <c r="I14" s="13">
        <v>8373782232</v>
      </c>
      <c r="J14" s="5"/>
      <c r="K14" s="13">
        <v>620000</v>
      </c>
      <c r="L14" s="5"/>
      <c r="M14" s="13">
        <v>77595423202</v>
      </c>
      <c r="N14" s="5"/>
      <c r="O14" s="13">
        <v>64367520833</v>
      </c>
      <c r="P14" s="5"/>
      <c r="Q14" s="13">
        <v>13227902369</v>
      </c>
    </row>
    <row r="15" spans="1:17" s="62" customFormat="1" ht="40.5" customHeight="1" x14ac:dyDescent="0.75">
      <c r="A15" s="8" t="s">
        <v>94</v>
      </c>
      <c r="B15" s="5"/>
      <c r="C15" s="13">
        <v>1200000</v>
      </c>
      <c r="D15" s="5"/>
      <c r="E15" s="13">
        <v>24877845316</v>
      </c>
      <c r="F15" s="5"/>
      <c r="G15" s="13">
        <v>22753668818</v>
      </c>
      <c r="H15" s="5"/>
      <c r="I15" s="13">
        <v>2124176498</v>
      </c>
      <c r="J15" s="5"/>
      <c r="K15" s="13">
        <v>1800000</v>
      </c>
      <c r="L15" s="5"/>
      <c r="M15" s="13">
        <v>37248400100</v>
      </c>
      <c r="N15" s="5"/>
      <c r="O15" s="13">
        <v>32835969710</v>
      </c>
      <c r="P15" s="5"/>
      <c r="Q15" s="13">
        <v>4412430390</v>
      </c>
    </row>
    <row r="16" spans="1:17" s="62" customFormat="1" ht="40.5" customHeight="1" x14ac:dyDescent="0.75">
      <c r="A16" s="8" t="s">
        <v>87</v>
      </c>
      <c r="B16" s="5"/>
      <c r="C16" s="13">
        <v>2500000</v>
      </c>
      <c r="D16" s="5"/>
      <c r="E16" s="13">
        <v>51190150274</v>
      </c>
      <c r="F16" s="5"/>
      <c r="G16" s="13">
        <v>36488507403</v>
      </c>
      <c r="H16" s="5"/>
      <c r="I16" s="13">
        <v>14701642871</v>
      </c>
      <c r="J16" s="5"/>
      <c r="K16" s="13">
        <v>2500000</v>
      </c>
      <c r="L16" s="5"/>
      <c r="M16" s="13">
        <v>51190150274</v>
      </c>
      <c r="N16" s="5"/>
      <c r="O16" s="13">
        <v>36488507403</v>
      </c>
      <c r="P16" s="5"/>
      <c r="Q16" s="13">
        <v>14701642871</v>
      </c>
    </row>
    <row r="17" spans="1:17" s="62" customFormat="1" ht="40.5" customHeight="1" x14ac:dyDescent="0.75">
      <c r="A17" s="8" t="s">
        <v>89</v>
      </c>
      <c r="B17" s="5"/>
      <c r="C17" s="13">
        <v>700000</v>
      </c>
      <c r="D17" s="5"/>
      <c r="E17" s="13">
        <v>17746580895</v>
      </c>
      <c r="F17" s="5"/>
      <c r="G17" s="13">
        <v>16034159071</v>
      </c>
      <c r="H17" s="5"/>
      <c r="I17" s="13">
        <v>1712421824</v>
      </c>
      <c r="J17" s="5"/>
      <c r="K17" s="13">
        <v>2770000</v>
      </c>
      <c r="L17" s="5"/>
      <c r="M17" s="13">
        <v>65727743883</v>
      </c>
      <c r="N17" s="5"/>
      <c r="O17" s="13">
        <v>63234506417</v>
      </c>
      <c r="P17" s="5"/>
      <c r="Q17" s="13">
        <v>2493237466</v>
      </c>
    </row>
    <row r="18" spans="1:17" s="62" customFormat="1" ht="40.5" customHeight="1" x14ac:dyDescent="0.75">
      <c r="A18" s="8" t="s">
        <v>92</v>
      </c>
      <c r="B18" s="5"/>
      <c r="C18" s="13">
        <v>150000</v>
      </c>
      <c r="D18" s="5"/>
      <c r="E18" s="13">
        <v>29333398519</v>
      </c>
      <c r="F18" s="5"/>
      <c r="G18" s="13">
        <v>21614325748</v>
      </c>
      <c r="H18" s="5"/>
      <c r="I18" s="13">
        <v>7719072771</v>
      </c>
      <c r="J18" s="5"/>
      <c r="K18" s="13">
        <v>450000</v>
      </c>
      <c r="L18" s="5"/>
      <c r="M18" s="13">
        <v>73166025182</v>
      </c>
      <c r="N18" s="5"/>
      <c r="O18" s="13">
        <v>64935323946</v>
      </c>
      <c r="P18" s="5"/>
      <c r="Q18" s="13">
        <v>8230701236</v>
      </c>
    </row>
    <row r="19" spans="1:17" s="62" customFormat="1" ht="40.5" customHeight="1" x14ac:dyDescent="0.75">
      <c r="A19" s="8" t="s">
        <v>107</v>
      </c>
      <c r="B19" s="5"/>
      <c r="C19" s="13">
        <v>100000</v>
      </c>
      <c r="D19" s="5"/>
      <c r="E19" s="13">
        <v>584501417</v>
      </c>
      <c r="F19" s="5"/>
      <c r="G19" s="13">
        <v>542477737</v>
      </c>
      <c r="H19" s="5"/>
      <c r="I19" s="13">
        <v>42023680</v>
      </c>
      <c r="J19" s="5"/>
      <c r="K19" s="13">
        <v>100000</v>
      </c>
      <c r="L19" s="5"/>
      <c r="M19" s="13">
        <v>584501417</v>
      </c>
      <c r="N19" s="5"/>
      <c r="O19" s="13">
        <v>542477737</v>
      </c>
      <c r="P19" s="5"/>
      <c r="Q19" s="13">
        <v>42023680</v>
      </c>
    </row>
    <row r="20" spans="1:17" s="62" customFormat="1" ht="40.5" customHeight="1" x14ac:dyDescent="0.75">
      <c r="A20" s="8" t="s">
        <v>109</v>
      </c>
      <c r="B20" s="5"/>
      <c r="C20" s="13">
        <v>81250</v>
      </c>
      <c r="D20" s="5"/>
      <c r="E20" s="13">
        <v>1195345130</v>
      </c>
      <c r="F20" s="5"/>
      <c r="G20" s="13">
        <v>1107440847</v>
      </c>
      <c r="H20" s="5"/>
      <c r="I20" s="13">
        <v>87904283</v>
      </c>
      <c r="J20" s="5"/>
      <c r="K20" s="13">
        <v>831250</v>
      </c>
      <c r="L20" s="5"/>
      <c r="M20" s="13">
        <v>9610069674</v>
      </c>
      <c r="N20" s="5"/>
      <c r="O20" s="13">
        <v>9045924148</v>
      </c>
      <c r="P20" s="5"/>
      <c r="Q20" s="13">
        <v>564145526</v>
      </c>
    </row>
    <row r="21" spans="1:17" s="62" customFormat="1" ht="40.5" customHeight="1" x14ac:dyDescent="0.75">
      <c r="A21" s="8" t="s">
        <v>126</v>
      </c>
      <c r="B21" s="5"/>
      <c r="C21" s="13">
        <v>84176</v>
      </c>
      <c r="D21" s="5"/>
      <c r="E21" s="13">
        <v>3126103726</v>
      </c>
      <c r="F21" s="5"/>
      <c r="G21" s="13">
        <v>1506152750</v>
      </c>
      <c r="H21" s="5"/>
      <c r="I21" s="13">
        <v>1619950976</v>
      </c>
      <c r="J21" s="5"/>
      <c r="K21" s="13">
        <v>84176</v>
      </c>
      <c r="L21" s="5"/>
      <c r="M21" s="13">
        <v>3126103726</v>
      </c>
      <c r="N21" s="5"/>
      <c r="O21" s="13">
        <v>1769336418</v>
      </c>
      <c r="P21" s="5"/>
      <c r="Q21" s="13">
        <v>1356767308</v>
      </c>
    </row>
    <row r="22" spans="1:17" s="62" customFormat="1" ht="40.5" customHeight="1" x14ac:dyDescent="0.75">
      <c r="A22" s="8" t="s">
        <v>148</v>
      </c>
      <c r="B22" s="5"/>
      <c r="C22" s="13">
        <v>61250</v>
      </c>
      <c r="D22" s="5"/>
      <c r="E22" s="13">
        <v>192398384</v>
      </c>
      <c r="F22" s="5"/>
      <c r="G22" s="13">
        <v>116603276</v>
      </c>
      <c r="H22" s="5"/>
      <c r="I22" s="13">
        <v>75795108</v>
      </c>
      <c r="J22" s="5"/>
      <c r="K22" s="13">
        <v>61250</v>
      </c>
      <c r="L22" s="5"/>
      <c r="M22" s="13">
        <v>192398384</v>
      </c>
      <c r="N22" s="5"/>
      <c r="O22" s="13">
        <v>116603276</v>
      </c>
      <c r="P22" s="5"/>
      <c r="Q22" s="13">
        <v>75795108</v>
      </c>
    </row>
    <row r="23" spans="1:17" s="62" customFormat="1" ht="40.5" customHeight="1" x14ac:dyDescent="0.75">
      <c r="A23" s="8" t="s">
        <v>128</v>
      </c>
      <c r="B23" s="5"/>
      <c r="C23" s="13">
        <v>1460000</v>
      </c>
      <c r="D23" s="5"/>
      <c r="E23" s="13">
        <v>23774625179</v>
      </c>
      <c r="F23" s="5"/>
      <c r="G23" s="13">
        <v>30714109257</v>
      </c>
      <c r="H23" s="5"/>
      <c r="I23" s="13">
        <v>-6939484078</v>
      </c>
      <c r="J23" s="5"/>
      <c r="K23" s="13">
        <v>1460000</v>
      </c>
      <c r="L23" s="5"/>
      <c r="M23" s="13">
        <v>23774625179</v>
      </c>
      <c r="N23" s="5"/>
      <c r="O23" s="13">
        <v>30714109257</v>
      </c>
      <c r="P23" s="5"/>
      <c r="Q23" s="13">
        <v>-6939484078</v>
      </c>
    </row>
    <row r="24" spans="1:17" s="62" customFormat="1" ht="40.5" customHeight="1" x14ac:dyDescent="0.75">
      <c r="A24" s="8" t="s">
        <v>113</v>
      </c>
      <c r="B24" s="5"/>
      <c r="C24" s="13">
        <v>0</v>
      </c>
      <c r="D24" s="5"/>
      <c r="E24" s="13">
        <v>0</v>
      </c>
      <c r="F24" s="5"/>
      <c r="G24" s="13">
        <v>0</v>
      </c>
      <c r="H24" s="5"/>
      <c r="I24" s="13">
        <v>0</v>
      </c>
      <c r="J24" s="5"/>
      <c r="K24" s="13">
        <v>10000000</v>
      </c>
      <c r="L24" s="5"/>
      <c r="M24" s="13">
        <v>15105018188</v>
      </c>
      <c r="N24" s="5"/>
      <c r="O24" s="13">
        <v>12753714026</v>
      </c>
      <c r="P24" s="5"/>
      <c r="Q24" s="13">
        <v>2351304162</v>
      </c>
    </row>
    <row r="25" spans="1:17" s="62" customFormat="1" ht="40.5" customHeight="1" x14ac:dyDescent="0.75">
      <c r="A25" s="8" t="s">
        <v>95</v>
      </c>
      <c r="B25" s="5"/>
      <c r="C25" s="13">
        <v>0</v>
      </c>
      <c r="D25" s="5"/>
      <c r="E25" s="13">
        <v>0</v>
      </c>
      <c r="F25" s="5"/>
      <c r="G25" s="13">
        <v>0</v>
      </c>
      <c r="H25" s="5"/>
      <c r="I25" s="13">
        <v>0</v>
      </c>
      <c r="J25" s="5"/>
      <c r="K25" s="13">
        <v>1390000</v>
      </c>
      <c r="L25" s="5"/>
      <c r="M25" s="13">
        <v>20568731407</v>
      </c>
      <c r="N25" s="5"/>
      <c r="O25" s="13">
        <v>23526280833</v>
      </c>
      <c r="P25" s="5"/>
      <c r="Q25" s="13">
        <v>-2957549426</v>
      </c>
    </row>
    <row r="26" spans="1:17" s="62" customFormat="1" ht="40.5" customHeight="1" x14ac:dyDescent="0.75">
      <c r="A26" s="8" t="s">
        <v>110</v>
      </c>
      <c r="B26" s="5"/>
      <c r="C26" s="13">
        <v>0</v>
      </c>
      <c r="D26" s="5"/>
      <c r="E26" s="13">
        <v>0</v>
      </c>
      <c r="F26" s="5"/>
      <c r="G26" s="13">
        <v>0</v>
      </c>
      <c r="H26" s="5"/>
      <c r="I26" s="13">
        <v>0</v>
      </c>
      <c r="J26" s="5"/>
      <c r="K26" s="13">
        <v>200000</v>
      </c>
      <c r="L26" s="5"/>
      <c r="M26" s="13">
        <v>10354024823</v>
      </c>
      <c r="N26" s="5"/>
      <c r="O26" s="13">
        <v>9204563453</v>
      </c>
      <c r="P26" s="5"/>
      <c r="Q26" s="13">
        <v>1149461370</v>
      </c>
    </row>
    <row r="27" spans="1:17" s="62" customFormat="1" ht="40.5" customHeight="1" x14ac:dyDescent="0.75">
      <c r="A27" s="8" t="s">
        <v>90</v>
      </c>
      <c r="B27" s="5"/>
      <c r="C27" s="13">
        <v>0</v>
      </c>
      <c r="D27" s="5"/>
      <c r="E27" s="13">
        <v>0</v>
      </c>
      <c r="F27" s="5"/>
      <c r="G27" s="13">
        <v>0</v>
      </c>
      <c r="H27" s="5"/>
      <c r="I27" s="13">
        <v>0</v>
      </c>
      <c r="J27" s="5"/>
      <c r="K27" s="13">
        <v>1</v>
      </c>
      <c r="L27" s="5"/>
      <c r="M27" s="13">
        <v>1</v>
      </c>
      <c r="N27" s="5"/>
      <c r="O27" s="13">
        <v>9895</v>
      </c>
      <c r="P27" s="5"/>
      <c r="Q27" s="13">
        <v>-9894</v>
      </c>
    </row>
    <row r="28" spans="1:17" s="62" customFormat="1" ht="40.5" customHeight="1" x14ac:dyDescent="0.75">
      <c r="A28" s="8" t="s">
        <v>97</v>
      </c>
      <c r="B28" s="5"/>
      <c r="C28" s="13">
        <v>0</v>
      </c>
      <c r="D28" s="5"/>
      <c r="E28" s="13">
        <v>0</v>
      </c>
      <c r="F28" s="5"/>
      <c r="G28" s="13">
        <v>0</v>
      </c>
      <c r="H28" s="5"/>
      <c r="I28" s="13">
        <v>0</v>
      </c>
      <c r="J28" s="5"/>
      <c r="K28" s="13">
        <v>2000000</v>
      </c>
      <c r="L28" s="5"/>
      <c r="M28" s="13">
        <v>21726269106</v>
      </c>
      <c r="N28" s="5"/>
      <c r="O28" s="13">
        <v>21726269106</v>
      </c>
      <c r="P28" s="5"/>
      <c r="Q28" s="13">
        <v>0</v>
      </c>
    </row>
    <row r="29" spans="1:17" s="62" customFormat="1" ht="40.5" customHeight="1" x14ac:dyDescent="0.75">
      <c r="A29" s="8" t="s">
        <v>116</v>
      </c>
      <c r="B29" s="5"/>
      <c r="C29" s="13">
        <v>0</v>
      </c>
      <c r="D29" s="5"/>
      <c r="E29" s="13">
        <v>0</v>
      </c>
      <c r="F29" s="5"/>
      <c r="G29" s="13">
        <v>0</v>
      </c>
      <c r="H29" s="5"/>
      <c r="I29" s="13">
        <v>0</v>
      </c>
      <c r="J29" s="5"/>
      <c r="K29" s="13">
        <v>500000</v>
      </c>
      <c r="L29" s="5"/>
      <c r="M29" s="13">
        <v>6681010112</v>
      </c>
      <c r="N29" s="5"/>
      <c r="O29" s="13">
        <v>16507846545</v>
      </c>
      <c r="P29" s="5"/>
      <c r="Q29" s="13">
        <v>-9826836433</v>
      </c>
    </row>
    <row r="30" spans="1:17" s="62" customFormat="1" ht="40.5" customHeight="1" x14ac:dyDescent="0.75">
      <c r="A30" s="8" t="s">
        <v>102</v>
      </c>
      <c r="B30" s="5"/>
      <c r="C30" s="13">
        <v>0</v>
      </c>
      <c r="D30" s="5"/>
      <c r="E30" s="13">
        <v>0</v>
      </c>
      <c r="F30" s="5"/>
      <c r="G30" s="13">
        <v>0</v>
      </c>
      <c r="H30" s="5"/>
      <c r="I30" s="13">
        <v>0</v>
      </c>
      <c r="J30" s="5"/>
      <c r="K30" s="13">
        <v>357575</v>
      </c>
      <c r="L30" s="5"/>
      <c r="M30" s="13">
        <v>26816272282</v>
      </c>
      <c r="N30" s="5"/>
      <c r="O30" s="13">
        <v>26870048399</v>
      </c>
      <c r="P30" s="5"/>
      <c r="Q30" s="13">
        <v>-53776117</v>
      </c>
    </row>
    <row r="31" spans="1:17" s="62" customFormat="1" ht="40.5" customHeight="1" x14ac:dyDescent="0.75">
      <c r="A31" s="8" t="s">
        <v>118</v>
      </c>
      <c r="B31" s="5"/>
      <c r="C31" s="13">
        <v>0</v>
      </c>
      <c r="D31" s="5"/>
      <c r="E31" s="13">
        <v>0</v>
      </c>
      <c r="F31" s="5"/>
      <c r="G31" s="13">
        <v>0</v>
      </c>
      <c r="H31" s="5"/>
      <c r="I31" s="13">
        <v>0</v>
      </c>
      <c r="J31" s="5"/>
      <c r="K31" s="13">
        <v>258212</v>
      </c>
      <c r="L31" s="5"/>
      <c r="M31" s="13">
        <v>9776111905</v>
      </c>
      <c r="N31" s="5"/>
      <c r="O31" s="13">
        <v>7740884249</v>
      </c>
      <c r="P31" s="5"/>
      <c r="Q31" s="13">
        <v>2035227656</v>
      </c>
    </row>
    <row r="32" spans="1:17" s="62" customFormat="1" ht="40.5" customHeight="1" x14ac:dyDescent="0.75">
      <c r="A32" s="8" t="s">
        <v>117</v>
      </c>
      <c r="B32" s="5"/>
      <c r="C32" s="13">
        <v>0</v>
      </c>
      <c r="D32" s="5"/>
      <c r="E32" s="13">
        <v>0</v>
      </c>
      <c r="F32" s="5"/>
      <c r="G32" s="13">
        <v>0</v>
      </c>
      <c r="H32" s="5"/>
      <c r="I32" s="13">
        <v>0</v>
      </c>
      <c r="J32" s="5"/>
      <c r="K32" s="13">
        <v>268970</v>
      </c>
      <c r="L32" s="5"/>
      <c r="M32" s="13">
        <v>729116982</v>
      </c>
      <c r="N32" s="5"/>
      <c r="O32" s="13">
        <v>592283126</v>
      </c>
      <c r="P32" s="5"/>
      <c r="Q32" s="13">
        <v>136833856</v>
      </c>
    </row>
    <row r="33" spans="1:17" s="62" customFormat="1" ht="40.5" customHeight="1" x14ac:dyDescent="0.75">
      <c r="A33" s="8" t="s">
        <v>115</v>
      </c>
      <c r="B33" s="5"/>
      <c r="C33" s="13">
        <v>0</v>
      </c>
      <c r="D33" s="5"/>
      <c r="E33" s="13">
        <v>0</v>
      </c>
      <c r="F33" s="5"/>
      <c r="G33" s="13">
        <v>0</v>
      </c>
      <c r="H33" s="5"/>
      <c r="I33" s="13">
        <v>0</v>
      </c>
      <c r="J33" s="5"/>
      <c r="K33" s="13">
        <v>1613822</v>
      </c>
      <c r="L33" s="5"/>
      <c r="M33" s="13">
        <v>5732749897</v>
      </c>
      <c r="N33" s="5"/>
      <c r="O33" s="13">
        <v>4829805681</v>
      </c>
      <c r="P33" s="5"/>
      <c r="Q33" s="13">
        <v>902944216</v>
      </c>
    </row>
    <row r="34" spans="1:17" s="62" customFormat="1" ht="40.5" customHeight="1" x14ac:dyDescent="0.75">
      <c r="A34" s="8" t="s">
        <v>129</v>
      </c>
      <c r="B34" s="5"/>
      <c r="C34" s="13">
        <v>0</v>
      </c>
      <c r="D34" s="5"/>
      <c r="E34" s="13">
        <v>0</v>
      </c>
      <c r="F34" s="5"/>
      <c r="G34" s="13">
        <v>0</v>
      </c>
      <c r="H34" s="5"/>
      <c r="I34" s="13">
        <v>0</v>
      </c>
      <c r="J34" s="5"/>
      <c r="K34" s="13">
        <v>11013</v>
      </c>
      <c r="L34" s="5"/>
      <c r="M34" s="13">
        <v>476773384</v>
      </c>
      <c r="N34" s="5"/>
      <c r="O34" s="13">
        <v>358247492</v>
      </c>
      <c r="P34" s="5"/>
      <c r="Q34" s="13">
        <v>118525892</v>
      </c>
    </row>
    <row r="35" spans="1:17" ht="28.5" thickBot="1" x14ac:dyDescent="0.7">
      <c r="A35" s="15"/>
      <c r="B35" s="15"/>
      <c r="C35" s="15"/>
      <c r="D35" s="15"/>
      <c r="E35" s="9">
        <f>SUM(E9:E34)</f>
        <v>304004321507</v>
      </c>
      <c r="F35" s="15"/>
      <c r="G35" s="9">
        <f>SUM(G9:G34)</f>
        <v>259929197233</v>
      </c>
      <c r="H35" s="15"/>
      <c r="I35" s="9">
        <f>SUM(I9:I34)</f>
        <v>44075124274</v>
      </c>
      <c r="J35" s="15"/>
      <c r="K35" s="15"/>
      <c r="L35" s="15"/>
      <c r="M35" s="9">
        <f>SUM(M9:M34)</f>
        <v>763760995118</v>
      </c>
      <c r="N35" s="15"/>
      <c r="O35" s="9">
        <f>SUM(O9:O34)</f>
        <v>733127610635</v>
      </c>
      <c r="P35" s="15"/>
      <c r="Q35" s="9">
        <f>SUM(Q9:Q34)</f>
        <v>30633384483</v>
      </c>
    </row>
    <row r="36" spans="1:17" ht="28.5" thickTop="1" x14ac:dyDescent="0.65"/>
    <row r="37" spans="1:17" x14ac:dyDescent="0.6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 x14ac:dyDescent="0.6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7" x14ac:dyDescent="0.6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7" x14ac:dyDescent="0.6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7" x14ac:dyDescent="0.6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7" x14ac:dyDescent="0.6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4" spans="1:17" x14ac:dyDescent="0.6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7" x14ac:dyDescent="0.6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7" x14ac:dyDescent="0.6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8" spans="1:17" x14ac:dyDescent="0.6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7" x14ac:dyDescent="0.6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57"/>
    </row>
    <row r="50" spans="1:17" x14ac:dyDescent="0.6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7" x14ac:dyDescent="0.6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7" x14ac:dyDescent="0.6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7" x14ac:dyDescent="0.6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7" x14ac:dyDescent="0.6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7" x14ac:dyDescent="0.6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7" ht="30" x14ac:dyDescent="0.75">
      <c r="C56" s="17"/>
      <c r="D56" s="6"/>
      <c r="E56" s="17"/>
      <c r="F56" s="6"/>
      <c r="G56" s="17"/>
      <c r="H56" s="6"/>
      <c r="I56" s="18"/>
      <c r="J56" s="6"/>
      <c r="K56" s="17"/>
      <c r="L56" s="6"/>
      <c r="M56" s="17"/>
      <c r="N56" s="6"/>
      <c r="O56" s="17"/>
      <c r="P56" s="6"/>
      <c r="Q56" s="58"/>
    </row>
    <row r="57" spans="1:17" x14ac:dyDescent="0.6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7" x14ac:dyDescent="0.6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7" x14ac:dyDescent="0.6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7" x14ac:dyDescent="0.6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7" x14ac:dyDescent="0.6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7" x14ac:dyDescent="0.6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</sheetData>
  <sortState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rightToLeft="1" view="pageBreakPreview" topLeftCell="A22" zoomScale="60" zoomScaleNormal="100" workbookViewId="0">
      <selection activeCell="A34" sqref="A34:XFD34"/>
    </sheetView>
  </sheetViews>
  <sheetFormatPr defaultColWidth="8.7109375" defaultRowHeight="27.75" x14ac:dyDescent="0.65"/>
  <cols>
    <col min="1" max="1" width="39.42578125" style="5" customWidth="1"/>
    <col min="2" max="2" width="0.5703125" style="5" customWidth="1"/>
    <col min="3" max="3" width="18.42578125" style="5" bestFit="1" customWidth="1"/>
    <col min="4" max="4" width="0.5703125" style="5" customWidth="1"/>
    <col min="5" max="5" width="26.5703125" style="5" bestFit="1" customWidth="1"/>
    <col min="6" max="6" width="0.7109375" style="5" customWidth="1"/>
    <col min="7" max="7" width="27" style="5" bestFit="1" customWidth="1"/>
    <col min="8" max="8" width="1" style="5" customWidth="1"/>
    <col min="9" max="9" width="25.42578125" style="5" bestFit="1" customWidth="1"/>
    <col min="10" max="10" width="1.140625" style="5" customWidth="1"/>
    <col min="11" max="11" width="18.42578125" style="5" bestFit="1" customWidth="1"/>
    <col min="12" max="12" width="1" style="5" customWidth="1"/>
    <col min="13" max="13" width="26.5703125" style="5" bestFit="1" customWidth="1"/>
    <col min="14" max="14" width="0.7109375" style="5" customWidth="1"/>
    <col min="15" max="15" width="27" style="5" bestFit="1" customWidth="1"/>
    <col min="16" max="16" width="0.85546875" style="5" customWidth="1"/>
    <col min="17" max="17" width="25.5703125" style="5" bestFit="1" customWidth="1"/>
    <col min="18" max="16384" width="8.7109375" style="5"/>
  </cols>
  <sheetData>
    <row r="1" spans="1:17" ht="31.5" customHeight="1" x14ac:dyDescent="0.65"/>
    <row r="2" spans="1:17" s="10" customFormat="1" ht="36" x14ac:dyDescent="0.8">
      <c r="A2" s="126" t="s">
        <v>67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s="10" customFormat="1" ht="36" x14ac:dyDescent="0.8">
      <c r="A3" s="126" t="s">
        <v>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10" customFormat="1" ht="36" x14ac:dyDescent="0.8">
      <c r="A4" s="126" t="str">
        <f>'درآمد ناشی از فروش '!A4:Q4</f>
        <v>برای ماه منتهی به 1400/05/31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s="10" customFormat="1" ht="36" x14ac:dyDescent="0.8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40.5" x14ac:dyDescent="0.65">
      <c r="A6" s="125" t="s">
        <v>79</v>
      </c>
      <c r="B6" s="125"/>
      <c r="C6" s="125"/>
      <c r="D6" s="125"/>
      <c r="E6" s="125"/>
      <c r="F6" s="125"/>
      <c r="G6" s="125"/>
      <c r="H6" s="125"/>
    </row>
    <row r="7" spans="1:17" ht="45" customHeight="1" thickBot="1" x14ac:dyDescent="0.7">
      <c r="A7" s="120" t="s">
        <v>3</v>
      </c>
      <c r="C7" s="119" t="s">
        <v>143</v>
      </c>
      <c r="D7" s="119" t="s">
        <v>31</v>
      </c>
      <c r="E7" s="119" t="s">
        <v>31</v>
      </c>
      <c r="F7" s="119" t="s">
        <v>31</v>
      </c>
      <c r="G7" s="119" t="s">
        <v>31</v>
      </c>
      <c r="H7" s="119" t="s">
        <v>31</v>
      </c>
      <c r="I7" s="119" t="s">
        <v>31</v>
      </c>
      <c r="K7" s="119" t="s">
        <v>144</v>
      </c>
      <c r="L7" s="119" t="s">
        <v>32</v>
      </c>
      <c r="M7" s="119" t="s">
        <v>32</v>
      </c>
      <c r="N7" s="119" t="s">
        <v>32</v>
      </c>
      <c r="O7" s="119" t="s">
        <v>32</v>
      </c>
      <c r="P7" s="119" t="s">
        <v>32</v>
      </c>
      <c r="Q7" s="119" t="s">
        <v>32</v>
      </c>
    </row>
    <row r="8" spans="1:17" s="11" customFormat="1" ht="54.75" customHeight="1" thickBot="1" x14ac:dyDescent="0.7">
      <c r="A8" s="119" t="s">
        <v>3</v>
      </c>
      <c r="C8" s="12" t="s">
        <v>6</v>
      </c>
      <c r="E8" s="12" t="s">
        <v>45</v>
      </c>
      <c r="G8" s="12" t="s">
        <v>46</v>
      </c>
      <c r="I8" s="12" t="s">
        <v>47</v>
      </c>
      <c r="K8" s="12" t="s">
        <v>6</v>
      </c>
      <c r="M8" s="12" t="s">
        <v>45</v>
      </c>
      <c r="O8" s="12" t="s">
        <v>46</v>
      </c>
      <c r="Q8" s="12" t="s">
        <v>47</v>
      </c>
    </row>
    <row r="9" spans="1:17" ht="34.5" customHeight="1" x14ac:dyDescent="0.75">
      <c r="A9" s="8" t="s">
        <v>147</v>
      </c>
      <c r="C9" s="13">
        <v>3181719</v>
      </c>
      <c r="E9" s="13">
        <v>46967398413</v>
      </c>
      <c r="G9" s="13">
        <v>42154595031</v>
      </c>
      <c r="I9" s="13">
        <v>4812803382</v>
      </c>
      <c r="K9" s="13">
        <v>3181719</v>
      </c>
      <c r="M9" s="13">
        <v>46967398413</v>
      </c>
      <c r="O9" s="13">
        <v>42154595031</v>
      </c>
      <c r="Q9" s="13">
        <v>4812803382</v>
      </c>
    </row>
    <row r="10" spans="1:17" ht="34.5" customHeight="1" x14ac:dyDescent="0.75">
      <c r="A10" s="8" t="s">
        <v>128</v>
      </c>
      <c r="C10" s="13">
        <v>840000</v>
      </c>
      <c r="E10" s="13">
        <v>15430836960</v>
      </c>
      <c r="G10" s="13">
        <v>10379912250</v>
      </c>
      <c r="I10" s="13">
        <v>5050924710</v>
      </c>
      <c r="K10" s="13">
        <v>840000</v>
      </c>
      <c r="M10" s="13">
        <v>15430836960</v>
      </c>
      <c r="O10" s="13">
        <v>17671131374</v>
      </c>
      <c r="Q10" s="13">
        <v>-2240294414</v>
      </c>
    </row>
    <row r="11" spans="1:17" ht="34.5" customHeight="1" x14ac:dyDescent="0.75">
      <c r="A11" s="8" t="s">
        <v>92</v>
      </c>
      <c r="C11" s="13">
        <v>1050000</v>
      </c>
      <c r="E11" s="13">
        <v>207652472370</v>
      </c>
      <c r="G11" s="13">
        <v>183243872072</v>
      </c>
      <c r="I11" s="13">
        <v>24408600298</v>
      </c>
      <c r="K11" s="13">
        <v>1050000</v>
      </c>
      <c r="M11" s="13">
        <v>207652472370</v>
      </c>
      <c r="O11" s="13">
        <v>151300280256</v>
      </c>
      <c r="Q11" s="13">
        <v>56352192114</v>
      </c>
    </row>
    <row r="12" spans="1:17" ht="34.5" customHeight="1" x14ac:dyDescent="0.75">
      <c r="A12" s="8" t="s">
        <v>107</v>
      </c>
      <c r="C12" s="13">
        <v>18666666</v>
      </c>
      <c r="E12" s="13">
        <v>119683615725</v>
      </c>
      <c r="G12" s="13">
        <v>108891088194</v>
      </c>
      <c r="I12" s="13">
        <v>10792527531</v>
      </c>
      <c r="K12" s="13">
        <v>18666666</v>
      </c>
      <c r="M12" s="13">
        <v>119683615725</v>
      </c>
      <c r="O12" s="13">
        <v>102109074942</v>
      </c>
      <c r="Q12" s="13">
        <v>17574540783</v>
      </c>
    </row>
    <row r="13" spans="1:17" ht="34.5" customHeight="1" x14ac:dyDescent="0.75">
      <c r="A13" s="8" t="s">
        <v>109</v>
      </c>
      <c r="C13" s="13">
        <v>2500000</v>
      </c>
      <c r="E13" s="13">
        <v>36084015000</v>
      </c>
      <c r="G13" s="13">
        <v>35451402493</v>
      </c>
      <c r="I13" s="13">
        <v>632612507</v>
      </c>
      <c r="K13" s="13">
        <v>2500000</v>
      </c>
      <c r="M13" s="13">
        <v>36084015000</v>
      </c>
      <c r="O13" s="13">
        <v>34075102990</v>
      </c>
      <c r="Q13" s="13">
        <v>2008912010</v>
      </c>
    </row>
    <row r="14" spans="1:17" ht="34.5" customHeight="1" x14ac:dyDescent="0.75">
      <c r="A14" s="8" t="s">
        <v>127</v>
      </c>
      <c r="C14" s="13">
        <v>2400000</v>
      </c>
      <c r="E14" s="13">
        <v>71690886000</v>
      </c>
      <c r="G14" s="13">
        <v>63554449841</v>
      </c>
      <c r="I14" s="13">
        <v>8136436159</v>
      </c>
      <c r="K14" s="13">
        <v>2400000</v>
      </c>
      <c r="M14" s="13">
        <v>71690886000</v>
      </c>
      <c r="O14" s="13">
        <v>60833809676</v>
      </c>
      <c r="Q14" s="13">
        <v>10857076324</v>
      </c>
    </row>
    <row r="15" spans="1:17" ht="34.5" customHeight="1" x14ac:dyDescent="0.75">
      <c r="A15" s="8" t="s">
        <v>84</v>
      </c>
      <c r="C15" s="13">
        <v>580000</v>
      </c>
      <c r="E15" s="13">
        <v>93153021930</v>
      </c>
      <c r="G15" s="13">
        <v>80898969959</v>
      </c>
      <c r="I15" s="13">
        <v>12254051971</v>
      </c>
      <c r="K15" s="13">
        <v>580000</v>
      </c>
      <c r="M15" s="13">
        <v>93153021930</v>
      </c>
      <c r="O15" s="13">
        <v>60214777567</v>
      </c>
      <c r="Q15" s="13">
        <v>32938244363</v>
      </c>
    </row>
    <row r="16" spans="1:17" ht="34.5" customHeight="1" x14ac:dyDescent="0.75">
      <c r="A16" s="8" t="s">
        <v>146</v>
      </c>
      <c r="C16" s="13">
        <v>29400</v>
      </c>
      <c r="E16" s="13">
        <v>163923417</v>
      </c>
      <c r="G16" s="13">
        <v>147810288</v>
      </c>
      <c r="I16" s="13">
        <v>16113129</v>
      </c>
      <c r="K16" s="13">
        <v>29400</v>
      </c>
      <c r="M16" s="13">
        <v>163923417</v>
      </c>
      <c r="O16" s="13">
        <v>147810288</v>
      </c>
      <c r="Q16" s="13">
        <v>16113129</v>
      </c>
    </row>
    <row r="17" spans="1:17" ht="34.5" customHeight="1" x14ac:dyDescent="0.75">
      <c r="A17" s="8" t="s">
        <v>91</v>
      </c>
      <c r="C17" s="13">
        <v>9000000</v>
      </c>
      <c r="E17" s="13">
        <v>175350420000</v>
      </c>
      <c r="G17" s="13">
        <v>159878760275</v>
      </c>
      <c r="I17" s="13">
        <v>15471659725</v>
      </c>
      <c r="K17" s="13">
        <v>9000000</v>
      </c>
      <c r="M17" s="13">
        <v>175350420000</v>
      </c>
      <c r="O17" s="13">
        <v>153559257177</v>
      </c>
      <c r="Q17" s="13">
        <v>21791162823</v>
      </c>
    </row>
    <row r="18" spans="1:17" ht="34.5" customHeight="1" x14ac:dyDescent="0.75">
      <c r="A18" s="8" t="s">
        <v>88</v>
      </c>
      <c r="C18" s="13">
        <v>14000000</v>
      </c>
      <c r="E18" s="13">
        <v>226146375000</v>
      </c>
      <c r="G18" s="13">
        <v>182411606250</v>
      </c>
      <c r="I18" s="13">
        <v>43734768750</v>
      </c>
      <c r="K18" s="13">
        <v>14000000</v>
      </c>
      <c r="M18" s="13">
        <v>226146375000</v>
      </c>
      <c r="O18" s="13">
        <v>162662204259</v>
      </c>
      <c r="Q18" s="13">
        <v>63484170741</v>
      </c>
    </row>
    <row r="19" spans="1:17" ht="34.5" customHeight="1" x14ac:dyDescent="0.75">
      <c r="A19" s="8" t="s">
        <v>86</v>
      </c>
      <c r="C19" s="13">
        <v>4800000</v>
      </c>
      <c r="E19" s="13">
        <v>120956004000</v>
      </c>
      <c r="G19" s="13">
        <v>111559335705</v>
      </c>
      <c r="I19" s="13">
        <v>9396668295</v>
      </c>
      <c r="K19" s="13">
        <v>4800000</v>
      </c>
      <c r="M19" s="13">
        <v>120956004000</v>
      </c>
      <c r="O19" s="13">
        <v>131273286746</v>
      </c>
      <c r="Q19" s="13">
        <v>-10317282746</v>
      </c>
    </row>
    <row r="20" spans="1:17" ht="34.5" customHeight="1" x14ac:dyDescent="0.75">
      <c r="A20" s="8" t="s">
        <v>113</v>
      </c>
      <c r="C20" s="13">
        <v>10000000</v>
      </c>
      <c r="E20" s="13">
        <v>16173193500</v>
      </c>
      <c r="G20" s="13">
        <v>14771583000</v>
      </c>
      <c r="I20" s="13">
        <v>1401610500</v>
      </c>
      <c r="K20" s="13">
        <v>10000000</v>
      </c>
      <c r="M20" s="13">
        <v>16173193500</v>
      </c>
      <c r="O20" s="13">
        <v>12753714020</v>
      </c>
      <c r="Q20" s="13">
        <v>3419479480</v>
      </c>
    </row>
    <row r="21" spans="1:17" ht="34.5" customHeight="1" x14ac:dyDescent="0.75">
      <c r="A21" s="8" t="s">
        <v>145</v>
      </c>
      <c r="C21" s="13">
        <v>1800000</v>
      </c>
      <c r="E21" s="13">
        <v>22688197200</v>
      </c>
      <c r="G21" s="13">
        <v>21642075273</v>
      </c>
      <c r="I21" s="13">
        <v>1046121927</v>
      </c>
      <c r="K21" s="13">
        <v>1800000</v>
      </c>
      <c r="M21" s="13">
        <v>22688197200</v>
      </c>
      <c r="O21" s="13">
        <v>21642075273</v>
      </c>
      <c r="Q21" s="13">
        <v>1046121927</v>
      </c>
    </row>
    <row r="22" spans="1:17" ht="34.5" customHeight="1" x14ac:dyDescent="0.75">
      <c r="A22" s="8" t="s">
        <v>85</v>
      </c>
      <c r="C22" s="13">
        <v>2900000</v>
      </c>
      <c r="E22" s="13">
        <v>216292357350</v>
      </c>
      <c r="G22" s="13">
        <v>175661657312</v>
      </c>
      <c r="I22" s="13">
        <v>40630700038</v>
      </c>
      <c r="K22" s="13">
        <v>2900000</v>
      </c>
      <c r="M22" s="13">
        <v>216292357350</v>
      </c>
      <c r="O22" s="13">
        <v>168855689369</v>
      </c>
      <c r="Q22" s="13">
        <v>47436667981</v>
      </c>
    </row>
    <row r="23" spans="1:17" ht="34.5" customHeight="1" x14ac:dyDescent="0.75">
      <c r="A23" s="8" t="s">
        <v>103</v>
      </c>
      <c r="C23" s="13">
        <v>1536666</v>
      </c>
      <c r="E23" s="13">
        <v>26655273510</v>
      </c>
      <c r="G23" s="13">
        <v>22500411393</v>
      </c>
      <c r="I23" s="13">
        <v>4154862117</v>
      </c>
      <c r="K23" s="13">
        <v>1536666</v>
      </c>
      <c r="M23" s="13">
        <v>26655273510</v>
      </c>
      <c r="O23" s="13">
        <v>46577226354</v>
      </c>
      <c r="Q23" s="13">
        <v>-19921952843</v>
      </c>
    </row>
    <row r="24" spans="1:17" ht="34.5" customHeight="1" x14ac:dyDescent="0.75">
      <c r="A24" s="8" t="s">
        <v>104</v>
      </c>
      <c r="C24" s="13">
        <v>4000000</v>
      </c>
      <c r="E24" s="13">
        <v>100756908000</v>
      </c>
      <c r="G24" s="13">
        <v>89703072000</v>
      </c>
      <c r="I24" s="13">
        <v>11053836000</v>
      </c>
      <c r="K24" s="13">
        <v>4000000</v>
      </c>
      <c r="M24" s="13">
        <v>100756908000</v>
      </c>
      <c r="O24" s="13">
        <v>77956856684</v>
      </c>
      <c r="Q24" s="13">
        <v>22800051316</v>
      </c>
    </row>
    <row r="25" spans="1:17" ht="34.5" customHeight="1" x14ac:dyDescent="0.75">
      <c r="A25" s="8" t="s">
        <v>95</v>
      </c>
      <c r="C25" s="13">
        <v>2010000</v>
      </c>
      <c r="E25" s="13">
        <v>49131815895</v>
      </c>
      <c r="G25" s="13">
        <v>37563161400</v>
      </c>
      <c r="I25" s="13">
        <v>11568654495</v>
      </c>
      <c r="K25" s="13">
        <v>2010000</v>
      </c>
      <c r="M25" s="13">
        <v>49131815895</v>
      </c>
      <c r="O25" s="13">
        <v>23895522933</v>
      </c>
      <c r="Q25" s="13">
        <v>25236292962</v>
      </c>
    </row>
    <row r="26" spans="1:17" ht="34.5" customHeight="1" x14ac:dyDescent="0.75">
      <c r="A26" s="8" t="s">
        <v>110</v>
      </c>
      <c r="C26" s="13">
        <v>6008808</v>
      </c>
      <c r="E26" s="13">
        <v>53649985330</v>
      </c>
      <c r="G26" s="13">
        <v>53517663900</v>
      </c>
      <c r="I26" s="13">
        <v>132321430</v>
      </c>
      <c r="K26" s="13">
        <v>6008808</v>
      </c>
      <c r="M26" s="13">
        <v>53649985330</v>
      </c>
      <c r="O26" s="13">
        <v>41420535540</v>
      </c>
      <c r="Q26" s="13">
        <v>12229449790</v>
      </c>
    </row>
    <row r="27" spans="1:17" ht="34.5" customHeight="1" x14ac:dyDescent="0.75">
      <c r="A27" s="8" t="s">
        <v>90</v>
      </c>
      <c r="C27" s="13">
        <v>14000000</v>
      </c>
      <c r="E27" s="13">
        <v>172010412000</v>
      </c>
      <c r="G27" s="13">
        <v>146588825060</v>
      </c>
      <c r="I27" s="13">
        <v>25421586940</v>
      </c>
      <c r="K27" s="13">
        <v>14000000</v>
      </c>
      <c r="M27" s="13">
        <v>172010412000</v>
      </c>
      <c r="O27" s="13">
        <v>140258333463</v>
      </c>
      <c r="Q27" s="13">
        <v>31752078537</v>
      </c>
    </row>
    <row r="28" spans="1:17" ht="34.5" customHeight="1" x14ac:dyDescent="0.75">
      <c r="A28" s="8" t="s">
        <v>93</v>
      </c>
      <c r="C28" s="13">
        <v>17000000</v>
      </c>
      <c r="E28" s="13">
        <v>69978137850</v>
      </c>
      <c r="G28" s="13">
        <v>63345902093</v>
      </c>
      <c r="I28" s="13">
        <v>6632235757</v>
      </c>
      <c r="K28" s="13">
        <v>17000000</v>
      </c>
      <c r="M28" s="13">
        <v>69978137850</v>
      </c>
      <c r="O28" s="13">
        <v>72371876218</v>
      </c>
      <c r="Q28" s="13">
        <v>-2393738368</v>
      </c>
    </row>
    <row r="29" spans="1:17" ht="34.5" customHeight="1" x14ac:dyDescent="0.75">
      <c r="A29" s="8" t="s">
        <v>94</v>
      </c>
      <c r="C29" s="13">
        <v>200000</v>
      </c>
      <c r="E29" s="13">
        <v>4629290850</v>
      </c>
      <c r="G29" s="13">
        <v>3952478482</v>
      </c>
      <c r="I29" s="13">
        <v>676812368</v>
      </c>
      <c r="K29" s="13">
        <v>200000</v>
      </c>
      <c r="M29" s="13">
        <v>4629290850</v>
      </c>
      <c r="O29" s="13">
        <v>3792278047</v>
      </c>
      <c r="Q29" s="13">
        <v>837012803</v>
      </c>
    </row>
    <row r="30" spans="1:17" ht="34.5" customHeight="1" x14ac:dyDescent="0.75">
      <c r="A30" s="8" t="s">
        <v>87</v>
      </c>
      <c r="C30" s="13">
        <v>1683908</v>
      </c>
      <c r="E30" s="13">
        <v>34967535933</v>
      </c>
      <c r="G30" s="13">
        <v>43447736822</v>
      </c>
      <c r="I30" s="13">
        <v>-8480200888</v>
      </c>
      <c r="K30" s="13">
        <v>1683908</v>
      </c>
      <c r="M30" s="13">
        <v>34967535933</v>
      </c>
      <c r="O30" s="13">
        <v>24577315470</v>
      </c>
      <c r="Q30" s="13">
        <v>10390220463</v>
      </c>
    </row>
    <row r="31" spans="1:17" ht="34.5" customHeight="1" x14ac:dyDescent="0.75">
      <c r="A31" s="8" t="s">
        <v>102</v>
      </c>
      <c r="C31" s="13">
        <v>400000</v>
      </c>
      <c r="E31" s="13">
        <v>40178705760</v>
      </c>
      <c r="G31" s="13">
        <v>37150034220</v>
      </c>
      <c r="I31" s="13">
        <v>3028671540</v>
      </c>
      <c r="K31" s="13">
        <v>400000</v>
      </c>
      <c r="M31" s="13">
        <v>40178705760</v>
      </c>
      <c r="O31" s="13">
        <v>30058083877</v>
      </c>
      <c r="Q31" s="13">
        <v>10120621883</v>
      </c>
    </row>
    <row r="32" spans="1:17" ht="34.5" customHeight="1" x14ac:dyDescent="0.75">
      <c r="A32" s="8" t="s">
        <v>89</v>
      </c>
      <c r="C32" s="13">
        <v>12400000</v>
      </c>
      <c r="E32" s="13">
        <v>347722666200</v>
      </c>
      <c r="G32" s="13">
        <v>317570248476</v>
      </c>
      <c r="I32" s="13">
        <v>30152417724</v>
      </c>
      <c r="K32" s="13">
        <v>12400000</v>
      </c>
      <c r="M32" s="13">
        <v>347722666200</v>
      </c>
      <c r="O32" s="13">
        <v>286055784699</v>
      </c>
      <c r="Q32" s="13">
        <v>61666881501</v>
      </c>
    </row>
    <row r="33" spans="1:17" ht="34.5" customHeight="1" x14ac:dyDescent="0.75">
      <c r="A33" s="8" t="s">
        <v>125</v>
      </c>
      <c r="C33" s="13">
        <v>950000</v>
      </c>
      <c r="E33" s="13">
        <v>14967907875</v>
      </c>
      <c r="G33" s="13">
        <v>13530919221</v>
      </c>
      <c r="I33" s="13">
        <v>1436988654</v>
      </c>
      <c r="K33" s="13">
        <v>950000</v>
      </c>
      <c r="M33" s="13">
        <v>14967907875</v>
      </c>
      <c r="O33" s="13">
        <v>13538141979</v>
      </c>
      <c r="Q33" s="13">
        <v>1429765896</v>
      </c>
    </row>
    <row r="34" spans="1:17" ht="38.25" customHeight="1" thickBot="1" x14ac:dyDescent="0.7">
      <c r="E34" s="9">
        <f>SUM(E9:E33)</f>
        <v>2283081356068</v>
      </c>
      <c r="G34" s="9">
        <f>SUM(G9:G33)</f>
        <v>2019517571010</v>
      </c>
      <c r="H34" s="5">
        <f>SUM(H9:H33)</f>
        <v>0</v>
      </c>
      <c r="I34" s="9">
        <f>SUM(I9:I33)</f>
        <v>263563785059</v>
      </c>
      <c r="J34" s="5">
        <f>SUM(J9:J33)</f>
        <v>0</v>
      </c>
      <c r="L34" s="5">
        <f>SUM(L9:L33)</f>
        <v>0</v>
      </c>
      <c r="M34" s="9">
        <f>SUM(M9:M33)</f>
        <v>2283081356068</v>
      </c>
      <c r="N34" s="5">
        <f>SUM(N9:N33)</f>
        <v>0</v>
      </c>
      <c r="O34" s="9">
        <f>SUM(O9:O33)</f>
        <v>1879754764232</v>
      </c>
      <c r="P34" s="5">
        <f>SUM(P9:P33)</f>
        <v>0</v>
      </c>
      <c r="Q34" s="9">
        <f>SUM(Q9:Q33)</f>
        <v>403326591837</v>
      </c>
    </row>
    <row r="35" spans="1:17" ht="38.25" customHeight="1" thickTop="1" x14ac:dyDescent="0.65">
      <c r="M35" s="47"/>
    </row>
    <row r="36" spans="1:17" ht="38.25" customHeight="1" x14ac:dyDescent="0.65">
      <c r="M36" s="47"/>
    </row>
    <row r="37" spans="1:17" ht="38.25" customHeight="1" x14ac:dyDescent="0.65">
      <c r="M37" s="47"/>
    </row>
    <row r="38" spans="1:17" ht="38.25" customHeight="1" x14ac:dyDescent="0.65">
      <c r="M38" s="47"/>
    </row>
    <row r="39" spans="1:17" ht="38.25" customHeight="1" x14ac:dyDescent="0.65">
      <c r="M39" s="47"/>
    </row>
    <row r="40" spans="1:17" ht="38.25" customHeight="1" x14ac:dyDescent="0.65">
      <c r="M40" s="47"/>
    </row>
    <row r="41" spans="1:17" ht="38.25" customHeight="1" x14ac:dyDescent="0.65">
      <c r="M41" s="47"/>
    </row>
    <row r="42" spans="1:17" ht="38.25" customHeight="1" x14ac:dyDescent="0.65">
      <c r="M42" s="47"/>
    </row>
    <row r="43" spans="1:17" ht="38.25" customHeight="1" x14ac:dyDescent="0.65">
      <c r="M43" s="47"/>
    </row>
    <row r="44" spans="1:17" ht="38.25" customHeight="1" x14ac:dyDescent="0.65">
      <c r="M44" s="47"/>
    </row>
    <row r="45" spans="1:17" ht="38.25" customHeight="1" x14ac:dyDescent="0.65"/>
    <row r="46" spans="1:17" ht="38.25" customHeight="1" x14ac:dyDescent="0.65"/>
    <row r="47" spans="1:17" ht="38.25" customHeight="1" x14ac:dyDescent="0.65"/>
    <row r="48" spans="1:17" ht="38.25" customHeight="1" x14ac:dyDescent="0.65"/>
    <row r="49" ht="38.25" customHeight="1" x14ac:dyDescent="0.65"/>
    <row r="50" ht="38.25" customHeight="1" x14ac:dyDescent="0.65"/>
    <row r="51" ht="38.25" customHeight="1" x14ac:dyDescent="0.65"/>
  </sheetData>
  <sortState ref="A8:Q42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63"/>
  <sheetViews>
    <sheetView rightToLeft="1" tabSelected="1" view="pageBreakPreview" topLeftCell="A16" zoomScale="40" zoomScaleNormal="100" zoomScaleSheetLayoutView="40" workbookViewId="0">
      <selection activeCell="E22" sqref="E22"/>
    </sheetView>
  </sheetViews>
  <sheetFormatPr defaultColWidth="9.140625" defaultRowHeight="27.75" x14ac:dyDescent="0.65"/>
  <cols>
    <col min="1" max="1" width="74.140625" style="15" bestFit="1" customWidth="1"/>
    <col min="2" max="2" width="1" style="15" customWidth="1"/>
    <col min="3" max="3" width="39.140625" style="15" bestFit="1" customWidth="1"/>
    <col min="4" max="4" width="1" style="15" customWidth="1"/>
    <col min="5" max="5" width="45.5703125" style="15" bestFit="1" customWidth="1"/>
    <col min="6" max="6" width="1" style="15" customWidth="1"/>
    <col min="7" max="7" width="39.85546875" style="15" bestFit="1" customWidth="1"/>
    <col min="8" max="8" width="1" style="15" customWidth="1"/>
    <col min="9" max="9" width="43.7109375" style="15" bestFit="1" customWidth="1"/>
    <col min="10" max="10" width="1" style="15" customWidth="1"/>
    <col min="11" max="11" width="17.140625" style="19" bestFit="1" customWidth="1"/>
    <col min="12" max="12" width="1" style="15" customWidth="1"/>
    <col min="13" max="13" width="39.85546875" style="15" bestFit="1" customWidth="1"/>
    <col min="14" max="14" width="1" style="15" customWidth="1"/>
    <col min="15" max="15" width="44.42578125" style="15" bestFit="1" customWidth="1"/>
    <col min="16" max="16" width="1.5703125" style="15" customWidth="1"/>
    <col min="17" max="17" width="44" style="15" customWidth="1"/>
    <col min="18" max="18" width="1" style="15" customWidth="1"/>
    <col min="19" max="19" width="43.42578125" style="15" customWidth="1"/>
    <col min="20" max="20" width="1" style="15" customWidth="1"/>
    <col min="21" max="21" width="17.140625" style="19" bestFit="1" customWidth="1"/>
    <col min="22" max="22" width="1" style="15" customWidth="1"/>
    <col min="23" max="23" width="9.140625" style="15" customWidth="1"/>
    <col min="24" max="16384" width="9.140625" style="15"/>
  </cols>
  <sheetData>
    <row r="2" spans="1:21" s="78" customFormat="1" ht="78" x14ac:dyDescent="1.7">
      <c r="A2" s="127" t="s">
        <v>67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1" s="78" customFormat="1" ht="78" x14ac:dyDescent="1.7">
      <c r="A3" s="127" t="s">
        <v>29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1" s="78" customFormat="1" ht="78" x14ac:dyDescent="1.7">
      <c r="A4" s="127" t="str">
        <f>'درآمد ناشی از تغییر قیمت اوراق '!A4:Q4</f>
        <v>برای ماه منتهی به 1400/05/31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1" s="21" customFormat="1" ht="36" x14ac:dyDescent="0.8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s="73" customFormat="1" ht="53.25" x14ac:dyDescent="0.95">
      <c r="A6" s="130" t="s">
        <v>80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U6" s="79"/>
    </row>
    <row r="7" spans="1:21" ht="40.5" x14ac:dyDescent="0.6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21" s="73" customFormat="1" ht="46.5" customHeight="1" thickBot="1" x14ac:dyDescent="1">
      <c r="A8" s="128" t="s">
        <v>3</v>
      </c>
      <c r="C8" s="129" t="s">
        <v>143</v>
      </c>
      <c r="D8" s="129" t="s">
        <v>31</v>
      </c>
      <c r="E8" s="129" t="s">
        <v>31</v>
      </c>
      <c r="F8" s="129" t="s">
        <v>31</v>
      </c>
      <c r="G8" s="129" t="s">
        <v>31</v>
      </c>
      <c r="H8" s="129" t="s">
        <v>31</v>
      </c>
      <c r="I8" s="129" t="s">
        <v>31</v>
      </c>
      <c r="J8" s="129" t="s">
        <v>31</v>
      </c>
      <c r="K8" s="129" t="s">
        <v>31</v>
      </c>
      <c r="M8" s="129" t="s">
        <v>144</v>
      </c>
      <c r="N8" s="129" t="s">
        <v>32</v>
      </c>
      <c r="O8" s="129" t="s">
        <v>32</v>
      </c>
      <c r="P8" s="129" t="s">
        <v>32</v>
      </c>
      <c r="Q8" s="129" t="s">
        <v>32</v>
      </c>
      <c r="R8" s="129" t="s">
        <v>32</v>
      </c>
      <c r="S8" s="129" t="s">
        <v>32</v>
      </c>
      <c r="T8" s="129" t="s">
        <v>32</v>
      </c>
      <c r="U8" s="129" t="s">
        <v>32</v>
      </c>
    </row>
    <row r="9" spans="1:21" s="74" customFormat="1" ht="76.5" customHeight="1" thickBot="1" x14ac:dyDescent="1">
      <c r="A9" s="129" t="s">
        <v>3</v>
      </c>
      <c r="C9" s="75" t="s">
        <v>49</v>
      </c>
      <c r="E9" s="75" t="s">
        <v>50</v>
      </c>
      <c r="G9" s="75" t="s">
        <v>51</v>
      </c>
      <c r="I9" s="75" t="s">
        <v>22</v>
      </c>
      <c r="K9" s="75" t="s">
        <v>52</v>
      </c>
      <c r="M9" s="75" t="s">
        <v>49</v>
      </c>
      <c r="O9" s="75" t="s">
        <v>50</v>
      </c>
      <c r="Q9" s="75" t="s">
        <v>51</v>
      </c>
      <c r="S9" s="75" t="s">
        <v>22</v>
      </c>
      <c r="U9" s="75" t="s">
        <v>52</v>
      </c>
    </row>
    <row r="10" spans="1:21" s="69" customFormat="1" ht="51" customHeight="1" x14ac:dyDescent="1.05">
      <c r="A10" s="93" t="s">
        <v>91</v>
      </c>
      <c r="C10" s="102">
        <v>0</v>
      </c>
      <c r="E10" s="102">
        <v>15471659725</v>
      </c>
      <c r="G10" s="102">
        <v>1792532789</v>
      </c>
      <c r="I10" s="102">
        <v>17264192514</v>
      </c>
      <c r="K10" s="103">
        <v>5.4800000000000001E-2</v>
      </c>
      <c r="M10" s="102">
        <v>0</v>
      </c>
      <c r="O10" s="102">
        <v>21791162823</v>
      </c>
      <c r="Q10" s="102">
        <v>-150808954</v>
      </c>
      <c r="S10" s="102">
        <v>21640353869</v>
      </c>
      <c r="U10" s="103">
        <v>4.2999999999999997E-2</v>
      </c>
    </row>
    <row r="11" spans="1:21" s="69" customFormat="1" ht="51" customHeight="1" x14ac:dyDescent="1.05">
      <c r="A11" s="93" t="s">
        <v>88</v>
      </c>
      <c r="C11" s="102">
        <v>0</v>
      </c>
      <c r="E11" s="102">
        <v>43734768750</v>
      </c>
      <c r="G11" s="102">
        <v>6778801593</v>
      </c>
      <c r="I11" s="102">
        <v>50513570343</v>
      </c>
      <c r="K11" s="103">
        <v>0.1605</v>
      </c>
      <c r="M11" s="102">
        <v>0</v>
      </c>
      <c r="O11" s="102">
        <v>63484170741</v>
      </c>
      <c r="Q11" s="102">
        <v>3885435077</v>
      </c>
      <c r="S11" s="102">
        <v>67369605818</v>
      </c>
      <c r="U11" s="103">
        <v>0.1338</v>
      </c>
    </row>
    <row r="12" spans="1:21" s="69" customFormat="1" ht="51" customHeight="1" x14ac:dyDescent="1.05">
      <c r="A12" s="93" t="s">
        <v>85</v>
      </c>
      <c r="C12" s="102">
        <v>0</v>
      </c>
      <c r="E12" s="102">
        <v>40630700038</v>
      </c>
      <c r="G12" s="102">
        <v>8074686034</v>
      </c>
      <c r="I12" s="102">
        <v>48705386072</v>
      </c>
      <c r="K12" s="103">
        <v>0.1547</v>
      </c>
      <c r="M12" s="102">
        <v>4270000000</v>
      </c>
      <c r="O12" s="102">
        <v>47436667981</v>
      </c>
      <c r="Q12" s="102">
        <v>6318265520</v>
      </c>
      <c r="S12" s="102">
        <v>58024933501</v>
      </c>
      <c r="U12" s="103">
        <v>0.1152</v>
      </c>
    </row>
    <row r="13" spans="1:21" s="69" customFormat="1" ht="51" customHeight="1" x14ac:dyDescent="1.05">
      <c r="A13" s="93" t="s">
        <v>93</v>
      </c>
      <c r="C13" s="102">
        <v>0</v>
      </c>
      <c r="E13" s="102">
        <v>6632235757</v>
      </c>
      <c r="G13" s="102">
        <v>-2398858663</v>
      </c>
      <c r="I13" s="102">
        <v>4233377094</v>
      </c>
      <c r="K13" s="103">
        <v>1.34E-2</v>
      </c>
      <c r="M13" s="102">
        <v>1292555332</v>
      </c>
      <c r="O13" s="102">
        <v>-2393738368</v>
      </c>
      <c r="Q13" s="102">
        <v>-11809060841</v>
      </c>
      <c r="S13" s="102">
        <v>-12910243877</v>
      </c>
      <c r="U13" s="103">
        <v>-2.5600000000000001E-2</v>
      </c>
    </row>
    <row r="14" spans="1:21" s="69" customFormat="1" ht="51" customHeight="1" x14ac:dyDescent="1.05">
      <c r="A14" s="93" t="s">
        <v>127</v>
      </c>
      <c r="C14" s="102">
        <v>0</v>
      </c>
      <c r="E14" s="102">
        <v>8136436159</v>
      </c>
      <c r="G14" s="102">
        <v>310676356</v>
      </c>
      <c r="I14" s="102">
        <v>8447112515</v>
      </c>
      <c r="K14" s="103">
        <v>2.6800000000000001E-2</v>
      </c>
      <c r="M14" s="102">
        <v>0</v>
      </c>
      <c r="O14" s="102">
        <v>10857076324</v>
      </c>
      <c r="Q14" s="102">
        <v>368266523</v>
      </c>
      <c r="S14" s="102">
        <v>11225342847</v>
      </c>
      <c r="U14" s="103">
        <v>2.23E-2</v>
      </c>
    </row>
    <row r="15" spans="1:21" s="69" customFormat="1" ht="51" customHeight="1" x14ac:dyDescent="1.05">
      <c r="A15" s="93" t="s">
        <v>84</v>
      </c>
      <c r="C15" s="102">
        <v>0</v>
      </c>
      <c r="E15" s="102">
        <v>12254051971</v>
      </c>
      <c r="G15" s="102">
        <v>8373782232</v>
      </c>
      <c r="I15" s="102">
        <v>20627834203</v>
      </c>
      <c r="K15" s="103">
        <v>6.5500000000000003E-2</v>
      </c>
      <c r="M15" s="102">
        <v>0</v>
      </c>
      <c r="O15" s="102">
        <v>32938244363</v>
      </c>
      <c r="Q15" s="102">
        <v>13227902369</v>
      </c>
      <c r="S15" s="102">
        <v>46166146732</v>
      </c>
      <c r="U15" s="103">
        <v>9.1700000000000004E-2</v>
      </c>
    </row>
    <row r="16" spans="1:21" s="69" customFormat="1" ht="51" customHeight="1" x14ac:dyDescent="1.05">
      <c r="A16" s="93" t="s">
        <v>94</v>
      </c>
      <c r="C16" s="102">
        <v>0</v>
      </c>
      <c r="E16" s="102">
        <v>676812368</v>
      </c>
      <c r="G16" s="102">
        <v>2124176498</v>
      </c>
      <c r="I16" s="102">
        <v>2800988866</v>
      </c>
      <c r="K16" s="103">
        <v>8.8999999999999999E-3</v>
      </c>
      <c r="M16" s="102">
        <v>1218204804</v>
      </c>
      <c r="O16" s="102">
        <v>837012803</v>
      </c>
      <c r="Q16" s="102">
        <v>4412430390</v>
      </c>
      <c r="S16" s="102">
        <v>6467647997</v>
      </c>
      <c r="U16" s="103">
        <v>1.2800000000000001E-2</v>
      </c>
    </row>
    <row r="17" spans="1:21" s="69" customFormat="1" ht="51" customHeight="1" x14ac:dyDescent="1.05">
      <c r="A17" s="93" t="s">
        <v>87</v>
      </c>
      <c r="C17" s="102">
        <v>0</v>
      </c>
      <c r="E17" s="102">
        <v>-8480200888</v>
      </c>
      <c r="G17" s="102">
        <v>14701642871</v>
      </c>
      <c r="I17" s="102">
        <v>6221441983</v>
      </c>
      <c r="K17" s="103">
        <v>1.9800000000000002E-2</v>
      </c>
      <c r="M17" s="102">
        <v>0</v>
      </c>
      <c r="O17" s="102">
        <v>10390220463</v>
      </c>
      <c r="Q17" s="102">
        <v>14701642871</v>
      </c>
      <c r="S17" s="102">
        <v>25091863334</v>
      </c>
      <c r="U17" s="103">
        <v>4.9799999999999997E-2</v>
      </c>
    </row>
    <row r="18" spans="1:21" s="69" customFormat="1" ht="51" customHeight="1" x14ac:dyDescent="1.05">
      <c r="A18" s="93" t="s">
        <v>89</v>
      </c>
      <c r="C18" s="102">
        <v>0</v>
      </c>
      <c r="E18" s="102">
        <v>30152417724</v>
      </c>
      <c r="G18" s="102">
        <v>1712421824</v>
      </c>
      <c r="I18" s="102">
        <v>31864839548</v>
      </c>
      <c r="K18" s="103">
        <v>0.1012</v>
      </c>
      <c r="M18" s="102">
        <v>28059317320</v>
      </c>
      <c r="O18" s="102">
        <v>61666881501</v>
      </c>
      <c r="Q18" s="102">
        <v>2493237466</v>
      </c>
      <c r="S18" s="102">
        <v>92219436287</v>
      </c>
      <c r="U18" s="103">
        <v>0.18310000000000001</v>
      </c>
    </row>
    <row r="19" spans="1:21" s="69" customFormat="1" ht="51" customHeight="1" x14ac:dyDescent="1.05">
      <c r="A19" s="93" t="s">
        <v>92</v>
      </c>
      <c r="C19" s="102">
        <v>0</v>
      </c>
      <c r="E19" s="102">
        <v>24408600298</v>
      </c>
      <c r="G19" s="102">
        <v>7719072771</v>
      </c>
      <c r="I19" s="102">
        <v>32127673069</v>
      </c>
      <c r="K19" s="103">
        <v>0.1021</v>
      </c>
      <c r="M19" s="102">
        <v>0</v>
      </c>
      <c r="O19" s="102">
        <v>56352192114</v>
      </c>
      <c r="Q19" s="102">
        <v>8230701236</v>
      </c>
      <c r="S19" s="102">
        <v>64582893350</v>
      </c>
      <c r="U19" s="103">
        <v>0.12820000000000001</v>
      </c>
    </row>
    <row r="20" spans="1:21" s="69" customFormat="1" ht="51" customHeight="1" x14ac:dyDescent="1.05">
      <c r="A20" s="93" t="s">
        <v>107</v>
      </c>
      <c r="C20" s="102">
        <v>0</v>
      </c>
      <c r="E20" s="102">
        <v>10792527531</v>
      </c>
      <c r="G20" s="102">
        <v>42023680</v>
      </c>
      <c r="I20" s="102">
        <v>10834551211</v>
      </c>
      <c r="K20" s="103">
        <v>3.44E-2</v>
      </c>
      <c r="M20" s="102">
        <v>2000000000</v>
      </c>
      <c r="O20" s="102">
        <v>17574540783</v>
      </c>
      <c r="Q20" s="102">
        <v>42023680</v>
      </c>
      <c r="S20" s="102">
        <v>19616564463</v>
      </c>
      <c r="U20" s="103">
        <v>3.9E-2</v>
      </c>
    </row>
    <row r="21" spans="1:21" s="69" customFormat="1" ht="51" customHeight="1" x14ac:dyDescent="1.05">
      <c r="A21" s="93" t="s">
        <v>109</v>
      </c>
      <c r="C21" s="102">
        <v>0</v>
      </c>
      <c r="E21" s="102">
        <v>632612507</v>
      </c>
      <c r="G21" s="102">
        <v>87904283</v>
      </c>
      <c r="I21" s="102">
        <v>720516790</v>
      </c>
      <c r="K21" s="103">
        <v>2.3E-3</v>
      </c>
      <c r="M21" s="102">
        <v>0</v>
      </c>
      <c r="O21" s="102">
        <v>2008912010</v>
      </c>
      <c r="Q21" s="102">
        <v>564145526</v>
      </c>
      <c r="S21" s="102">
        <v>2573057536</v>
      </c>
      <c r="U21" s="103">
        <v>5.1000000000000004E-3</v>
      </c>
    </row>
    <row r="22" spans="1:21" s="69" customFormat="1" ht="51" customHeight="1" x14ac:dyDescent="1.05">
      <c r="A22" s="93" t="s">
        <v>126</v>
      </c>
      <c r="C22" s="102">
        <v>0</v>
      </c>
      <c r="E22" s="102"/>
      <c r="G22" s="102">
        <v>1619950976</v>
      </c>
      <c r="I22" s="102">
        <v>1619950976</v>
      </c>
      <c r="K22" s="103">
        <v>5.1000000000000004E-3</v>
      </c>
      <c r="M22" s="102">
        <v>252528000</v>
      </c>
      <c r="O22" s="102">
        <v>0</v>
      </c>
      <c r="Q22" s="102">
        <v>1356767308</v>
      </c>
      <c r="S22" s="102">
        <v>1609295308</v>
      </c>
      <c r="U22" s="103">
        <v>3.2000000000000002E-3</v>
      </c>
    </row>
    <row r="23" spans="1:21" s="69" customFormat="1" ht="51" customHeight="1" x14ac:dyDescent="1.05">
      <c r="A23" s="93" t="s">
        <v>148</v>
      </c>
      <c r="C23" s="102">
        <v>0</v>
      </c>
      <c r="E23" s="102">
        <v>0</v>
      </c>
      <c r="G23" s="102">
        <v>75795108</v>
      </c>
      <c r="I23" s="102">
        <v>75795108</v>
      </c>
      <c r="K23" s="103">
        <v>2.0000000000000001E-4</v>
      </c>
      <c r="M23" s="102">
        <v>0</v>
      </c>
      <c r="O23" s="102">
        <v>0</v>
      </c>
      <c r="Q23" s="102">
        <v>75795108</v>
      </c>
      <c r="S23" s="102">
        <v>75795108</v>
      </c>
      <c r="U23" s="103">
        <v>2.0000000000000001E-4</v>
      </c>
    </row>
    <row r="24" spans="1:21" s="69" customFormat="1" ht="51" customHeight="1" x14ac:dyDescent="1.05">
      <c r="A24" s="93" t="s">
        <v>128</v>
      </c>
      <c r="C24" s="102">
        <v>0</v>
      </c>
      <c r="E24" s="102">
        <v>5050924710</v>
      </c>
      <c r="G24" s="102">
        <v>-6939484078</v>
      </c>
      <c r="I24" s="102">
        <v>-1888559368</v>
      </c>
      <c r="K24" s="103">
        <v>-6.0000000000000001E-3</v>
      </c>
      <c r="M24" s="102">
        <v>0</v>
      </c>
      <c r="O24" s="102">
        <v>-2240294414</v>
      </c>
      <c r="Q24" s="102">
        <v>-6939484078</v>
      </c>
      <c r="S24" s="102">
        <v>-9179778492</v>
      </c>
      <c r="U24" s="103">
        <v>-1.8200000000000001E-2</v>
      </c>
    </row>
    <row r="25" spans="1:21" s="69" customFormat="1" ht="51" customHeight="1" x14ac:dyDescent="1.05">
      <c r="A25" s="93" t="s">
        <v>113</v>
      </c>
      <c r="C25" s="102">
        <v>0</v>
      </c>
      <c r="E25" s="102">
        <v>1401610500</v>
      </c>
      <c r="G25" s="102">
        <v>0</v>
      </c>
      <c r="I25" s="102">
        <v>1401610500</v>
      </c>
      <c r="K25" s="103">
        <v>4.4999999999999997E-3</v>
      </c>
      <c r="M25" s="102">
        <v>268593955</v>
      </c>
      <c r="O25" s="102">
        <v>3419479480</v>
      </c>
      <c r="Q25" s="102">
        <v>2351304162</v>
      </c>
      <c r="S25" s="102">
        <v>6039377597</v>
      </c>
      <c r="U25" s="103">
        <v>1.2E-2</v>
      </c>
    </row>
    <row r="26" spans="1:21" s="69" customFormat="1" ht="51" customHeight="1" x14ac:dyDescent="1.05">
      <c r="A26" s="93" t="s">
        <v>95</v>
      </c>
      <c r="C26" s="102">
        <v>0</v>
      </c>
      <c r="E26" s="102">
        <v>11568654495</v>
      </c>
      <c r="G26" s="102">
        <v>0</v>
      </c>
      <c r="I26" s="102">
        <v>11568654495</v>
      </c>
      <c r="K26" s="103">
        <v>3.6799999999999999E-2</v>
      </c>
      <c r="M26" s="102">
        <v>12721180</v>
      </c>
      <c r="O26" s="102">
        <v>25236292962</v>
      </c>
      <c r="Q26" s="102">
        <v>-2957549426</v>
      </c>
      <c r="S26" s="102">
        <v>22291464716</v>
      </c>
      <c r="U26" s="103">
        <v>4.4299999999999999E-2</v>
      </c>
    </row>
    <row r="27" spans="1:21" s="69" customFormat="1" ht="51" customHeight="1" x14ac:dyDescent="1.05">
      <c r="A27" s="93" t="s">
        <v>110</v>
      </c>
      <c r="C27" s="102">
        <v>0</v>
      </c>
      <c r="E27" s="102">
        <v>132321430</v>
      </c>
      <c r="G27" s="102">
        <v>0</v>
      </c>
      <c r="I27" s="102">
        <v>132321430</v>
      </c>
      <c r="K27" s="103">
        <v>4.0000000000000002E-4</v>
      </c>
      <c r="M27" s="102">
        <v>3135000000</v>
      </c>
      <c r="O27" s="102">
        <v>12229449790</v>
      </c>
      <c r="Q27" s="102">
        <v>1149461370</v>
      </c>
      <c r="S27" s="102">
        <v>16513911160</v>
      </c>
      <c r="U27" s="103">
        <v>3.2800000000000003E-2</v>
      </c>
    </row>
    <row r="28" spans="1:21" s="69" customFormat="1" ht="51" customHeight="1" x14ac:dyDescent="1.05">
      <c r="A28" s="93" t="s">
        <v>90</v>
      </c>
      <c r="C28" s="102">
        <v>4958850425</v>
      </c>
      <c r="E28" s="102">
        <v>25421586940</v>
      </c>
      <c r="G28" s="102">
        <v>0</v>
      </c>
      <c r="I28" s="102">
        <v>30380437365</v>
      </c>
      <c r="K28" s="103">
        <v>9.6500000000000002E-2</v>
      </c>
      <c r="M28" s="102">
        <v>4958850425</v>
      </c>
      <c r="O28" s="102">
        <v>31752078537</v>
      </c>
      <c r="Q28" s="102">
        <v>-9894</v>
      </c>
      <c r="S28" s="102">
        <v>36710919068</v>
      </c>
      <c r="U28" s="103">
        <v>7.2900000000000006E-2</v>
      </c>
    </row>
    <row r="29" spans="1:21" s="69" customFormat="1" ht="51" customHeight="1" x14ac:dyDescent="1.05">
      <c r="A29" s="93" t="s">
        <v>97</v>
      </c>
      <c r="C29" s="102">
        <v>0</v>
      </c>
      <c r="E29" s="102">
        <v>0</v>
      </c>
      <c r="G29" s="102">
        <v>0</v>
      </c>
      <c r="I29" s="102">
        <v>0</v>
      </c>
      <c r="K29" s="103">
        <v>0</v>
      </c>
      <c r="M29" s="102">
        <v>0</v>
      </c>
      <c r="O29" s="102">
        <v>0</v>
      </c>
      <c r="Q29" s="102">
        <v>0</v>
      </c>
      <c r="S29" s="102">
        <v>0</v>
      </c>
      <c r="U29" s="103">
        <v>0</v>
      </c>
    </row>
    <row r="30" spans="1:21" s="69" customFormat="1" ht="51" customHeight="1" x14ac:dyDescent="1.05">
      <c r="A30" s="93" t="s">
        <v>116</v>
      </c>
      <c r="C30" s="102">
        <v>0</v>
      </c>
      <c r="E30" s="102">
        <v>0</v>
      </c>
      <c r="G30" s="102">
        <v>0</v>
      </c>
      <c r="I30" s="102">
        <v>0</v>
      </c>
      <c r="K30" s="103">
        <v>0</v>
      </c>
      <c r="M30" s="102">
        <v>0</v>
      </c>
      <c r="O30" s="102">
        <v>0</v>
      </c>
      <c r="Q30" s="102">
        <v>-9826836433</v>
      </c>
      <c r="S30" s="102">
        <v>-9826836433</v>
      </c>
      <c r="U30" s="103">
        <v>-1.95E-2</v>
      </c>
    </row>
    <row r="31" spans="1:21" s="69" customFormat="1" ht="51" customHeight="1" x14ac:dyDescent="1.05">
      <c r="A31" s="93" t="s">
        <v>102</v>
      </c>
      <c r="C31" s="102">
        <v>0</v>
      </c>
      <c r="E31" s="102">
        <v>3028671540</v>
      </c>
      <c r="G31" s="102">
        <v>0</v>
      </c>
      <c r="I31" s="102">
        <v>3028671540</v>
      </c>
      <c r="K31" s="103">
        <v>9.5999999999999992E-3</v>
      </c>
      <c r="M31" s="102">
        <v>3660600000</v>
      </c>
      <c r="O31" s="102">
        <v>10120621883</v>
      </c>
      <c r="Q31" s="102">
        <v>-53776117</v>
      </c>
      <c r="S31" s="102">
        <v>13727445766</v>
      </c>
      <c r="U31" s="103">
        <v>2.7300000000000001E-2</v>
      </c>
    </row>
    <row r="32" spans="1:21" s="69" customFormat="1" ht="51" customHeight="1" x14ac:dyDescent="1.05">
      <c r="A32" s="93" t="s">
        <v>118</v>
      </c>
      <c r="C32" s="102">
        <v>0</v>
      </c>
      <c r="E32" s="102">
        <v>0</v>
      </c>
      <c r="G32" s="102">
        <v>0</v>
      </c>
      <c r="I32" s="102">
        <v>0</v>
      </c>
      <c r="K32" s="103">
        <v>0</v>
      </c>
      <c r="M32" s="102">
        <v>0</v>
      </c>
      <c r="O32" s="102">
        <v>0</v>
      </c>
      <c r="Q32" s="102">
        <v>2035227656</v>
      </c>
      <c r="S32" s="102">
        <v>2035227656</v>
      </c>
      <c r="U32" s="103">
        <v>4.0000000000000001E-3</v>
      </c>
    </row>
    <row r="33" spans="1:23" s="69" customFormat="1" ht="51" customHeight="1" x14ac:dyDescent="1.05">
      <c r="A33" s="93" t="s">
        <v>117</v>
      </c>
      <c r="C33" s="102">
        <v>0</v>
      </c>
      <c r="E33" s="102">
        <v>0</v>
      </c>
      <c r="G33" s="102">
        <v>0</v>
      </c>
      <c r="I33" s="102">
        <v>0</v>
      </c>
      <c r="K33" s="103">
        <v>0</v>
      </c>
      <c r="M33" s="102">
        <v>0</v>
      </c>
      <c r="O33" s="102">
        <v>0</v>
      </c>
      <c r="Q33" s="102">
        <v>136833856</v>
      </c>
      <c r="S33" s="102">
        <v>136833856</v>
      </c>
      <c r="U33" s="103">
        <v>2.9999999999999997E-4</v>
      </c>
    </row>
    <row r="34" spans="1:23" s="69" customFormat="1" ht="51" customHeight="1" x14ac:dyDescent="1.05">
      <c r="A34" s="93" t="s">
        <v>115</v>
      </c>
      <c r="C34" s="102">
        <v>0</v>
      </c>
      <c r="E34" s="102">
        <v>0</v>
      </c>
      <c r="G34" s="102">
        <v>0</v>
      </c>
      <c r="I34" s="102">
        <v>0</v>
      </c>
      <c r="K34" s="103">
        <v>0</v>
      </c>
      <c r="M34" s="102">
        <v>0</v>
      </c>
      <c r="O34" s="102">
        <v>0</v>
      </c>
      <c r="Q34" s="102">
        <v>902944216</v>
      </c>
      <c r="S34" s="102">
        <v>902944216</v>
      </c>
      <c r="U34" s="103">
        <v>1.8E-3</v>
      </c>
    </row>
    <row r="35" spans="1:23" s="69" customFormat="1" ht="51" customHeight="1" x14ac:dyDescent="1.05">
      <c r="A35" s="93" t="s">
        <v>129</v>
      </c>
      <c r="C35" s="102">
        <v>0</v>
      </c>
      <c r="E35" s="102">
        <v>0</v>
      </c>
      <c r="G35" s="102">
        <v>0</v>
      </c>
      <c r="I35" s="102">
        <v>0</v>
      </c>
      <c r="K35" s="103">
        <v>0</v>
      </c>
      <c r="M35" s="102">
        <v>0</v>
      </c>
      <c r="O35" s="102">
        <v>0</v>
      </c>
      <c r="Q35" s="102">
        <v>118525892</v>
      </c>
      <c r="S35" s="102">
        <v>118525892</v>
      </c>
      <c r="U35" s="103">
        <v>2.0000000000000001E-4</v>
      </c>
    </row>
    <row r="36" spans="1:23" s="69" customFormat="1" ht="51" customHeight="1" x14ac:dyDescent="1.05">
      <c r="A36" s="93" t="s">
        <v>86</v>
      </c>
      <c r="C36" s="102">
        <v>0</v>
      </c>
      <c r="E36" s="102">
        <v>9396668295</v>
      </c>
      <c r="G36" s="102">
        <v>0</v>
      </c>
      <c r="I36" s="102">
        <v>9396668295</v>
      </c>
      <c r="K36" s="103">
        <v>2.9899999999999999E-2</v>
      </c>
      <c r="M36" s="102">
        <v>2085084541</v>
      </c>
      <c r="O36" s="102">
        <v>-10317282746</v>
      </c>
      <c r="Q36" s="102">
        <v>0</v>
      </c>
      <c r="S36" s="102">
        <v>-8232198205</v>
      </c>
      <c r="U36" s="103">
        <v>-1.6299999999999999E-2</v>
      </c>
    </row>
    <row r="37" spans="1:23" s="69" customFormat="1" ht="51" customHeight="1" x14ac:dyDescent="1.05">
      <c r="A37" s="93" t="s">
        <v>103</v>
      </c>
      <c r="C37" s="102">
        <v>0</v>
      </c>
      <c r="E37" s="102">
        <v>4154862117</v>
      </c>
      <c r="G37" s="102">
        <v>0</v>
      </c>
      <c r="I37" s="102">
        <v>4154862117</v>
      </c>
      <c r="K37" s="103">
        <v>1.32E-2</v>
      </c>
      <c r="M37" s="102">
        <v>437904820</v>
      </c>
      <c r="O37" s="102">
        <v>-19921952843</v>
      </c>
      <c r="Q37" s="102">
        <v>0</v>
      </c>
      <c r="S37" s="102">
        <v>-19484048023</v>
      </c>
      <c r="U37" s="103">
        <v>-3.8699999999999998E-2</v>
      </c>
    </row>
    <row r="38" spans="1:23" s="69" customFormat="1" ht="51" customHeight="1" x14ac:dyDescent="1.05">
      <c r="A38" s="93" t="s">
        <v>104</v>
      </c>
      <c r="C38" s="102">
        <v>0</v>
      </c>
      <c r="E38" s="102">
        <v>11053836000</v>
      </c>
      <c r="G38" s="102">
        <v>0</v>
      </c>
      <c r="I38" s="102">
        <v>11053836000</v>
      </c>
      <c r="K38" s="103">
        <v>3.5099999999999999E-2</v>
      </c>
      <c r="M38" s="102">
        <v>8918041237</v>
      </c>
      <c r="O38" s="102">
        <v>22800051316</v>
      </c>
      <c r="Q38" s="102">
        <v>0</v>
      </c>
      <c r="S38" s="102">
        <v>31718092553</v>
      </c>
      <c r="U38" s="103">
        <v>6.3E-2</v>
      </c>
    </row>
    <row r="39" spans="1:23" s="69" customFormat="1" ht="51" customHeight="1" x14ac:dyDescent="1.05">
      <c r="A39" s="93" t="s">
        <v>147</v>
      </c>
      <c r="C39" s="102">
        <v>0</v>
      </c>
      <c r="E39" s="102">
        <v>4812803382</v>
      </c>
      <c r="G39" s="102">
        <v>0</v>
      </c>
      <c r="I39" s="102">
        <v>4812803382</v>
      </c>
      <c r="K39" s="103">
        <v>1.5299999999999999E-2</v>
      </c>
      <c r="M39" s="102">
        <v>0</v>
      </c>
      <c r="O39" s="102">
        <v>4812803382</v>
      </c>
      <c r="Q39" s="102">
        <v>0</v>
      </c>
      <c r="S39" s="102">
        <v>4812803382</v>
      </c>
      <c r="U39" s="103">
        <v>9.5999999999999992E-3</v>
      </c>
    </row>
    <row r="40" spans="1:23" s="69" customFormat="1" ht="51" customHeight="1" x14ac:dyDescent="1.05">
      <c r="A40" s="93" t="s">
        <v>146</v>
      </c>
      <c r="C40" s="102">
        <v>0</v>
      </c>
      <c r="E40" s="102">
        <v>16113129</v>
      </c>
      <c r="G40" s="102">
        <v>0</v>
      </c>
      <c r="I40" s="102">
        <v>16113129</v>
      </c>
      <c r="K40" s="103">
        <v>1E-4</v>
      </c>
      <c r="M40" s="102">
        <v>0</v>
      </c>
      <c r="O40" s="102">
        <v>16113129</v>
      </c>
      <c r="Q40" s="102">
        <v>0</v>
      </c>
      <c r="S40" s="102">
        <v>16113129</v>
      </c>
      <c r="U40" s="103">
        <v>0</v>
      </c>
    </row>
    <row r="41" spans="1:23" s="69" customFormat="1" ht="51" customHeight="1" x14ac:dyDescent="1.05">
      <c r="A41" s="93" t="s">
        <v>145</v>
      </c>
      <c r="C41" s="102">
        <v>0</v>
      </c>
      <c r="E41" s="102">
        <v>1046121927</v>
      </c>
      <c r="G41" s="102">
        <v>0</v>
      </c>
      <c r="I41" s="102">
        <v>1046121927</v>
      </c>
      <c r="K41" s="103">
        <v>3.3E-3</v>
      </c>
      <c r="M41" s="102">
        <v>0</v>
      </c>
      <c r="O41" s="102">
        <v>1046121927</v>
      </c>
      <c r="Q41" s="102">
        <v>0</v>
      </c>
      <c r="S41" s="102">
        <v>1046121927</v>
      </c>
      <c r="U41" s="103">
        <v>2.0999999999999999E-3</v>
      </c>
    </row>
    <row r="42" spans="1:23" s="69" customFormat="1" ht="51" customHeight="1" x14ac:dyDescent="1.05">
      <c r="A42" s="93" t="s">
        <v>125</v>
      </c>
      <c r="C42" s="102">
        <v>0</v>
      </c>
      <c r="E42" s="102">
        <v>1436988654</v>
      </c>
      <c r="G42" s="102">
        <v>0</v>
      </c>
      <c r="I42" s="102">
        <v>1436988654</v>
      </c>
      <c r="K42" s="103">
        <v>4.5999999999999999E-3</v>
      </c>
      <c r="M42" s="102">
        <v>0</v>
      </c>
      <c r="O42" s="102">
        <v>1429765896</v>
      </c>
      <c r="Q42" s="102">
        <v>0</v>
      </c>
      <c r="S42" s="102">
        <v>1429765896</v>
      </c>
      <c r="U42" s="103">
        <v>2.8E-3</v>
      </c>
    </row>
    <row r="43" spans="1:23" s="73" customFormat="1" ht="51" customHeight="1" thickBot="1" x14ac:dyDescent="1.1000000000000001">
      <c r="C43" s="76">
        <f>SUM(C10:C42)</f>
        <v>4958850425</v>
      </c>
      <c r="E43" s="76">
        <f>SUM(E10:E42)</f>
        <v>263563785059</v>
      </c>
      <c r="G43" s="76">
        <f>SUM(G10:G42)</f>
        <v>44075124274</v>
      </c>
      <c r="I43" s="76">
        <f>SUM(I10:I42)</f>
        <v>312597759758</v>
      </c>
      <c r="J43" s="69"/>
      <c r="K43" s="77">
        <f>SUM(K10:K42)</f>
        <v>0.99299999999999999</v>
      </c>
      <c r="L43" s="69"/>
      <c r="M43" s="76">
        <f>SUM(M10:M42)</f>
        <v>60569401614</v>
      </c>
      <c r="O43" s="76">
        <f>SUM(O10:O42)</f>
        <v>403326591837</v>
      </c>
      <c r="Q43" s="76">
        <f>SUM(Q10:Q42)</f>
        <v>30633384483</v>
      </c>
      <c r="S43" s="76">
        <f>SUM(S10:S42)</f>
        <v>494529377934</v>
      </c>
      <c r="T43" s="69"/>
      <c r="U43" s="77">
        <f>SUM(U10:U42)</f>
        <v>0.98220000000000007</v>
      </c>
      <c r="V43" s="69"/>
      <c r="W43" s="69"/>
    </row>
    <row r="44" spans="1:23" ht="41.25" thickTop="1" x14ac:dyDescent="0.95">
      <c r="D44" s="69"/>
      <c r="F44" s="69"/>
      <c r="H44" s="69"/>
      <c r="J44" s="69"/>
      <c r="L44" s="69"/>
      <c r="N44" s="69"/>
      <c r="P44" s="69"/>
      <c r="R44" s="69"/>
      <c r="T44" s="69"/>
      <c r="V44" s="69"/>
      <c r="W44" s="69"/>
    </row>
    <row r="45" spans="1:23" ht="40.5" x14ac:dyDescent="0.95">
      <c r="D45" s="69"/>
      <c r="P45" s="69"/>
      <c r="R45" s="69"/>
      <c r="T45" s="69"/>
    </row>
    <row r="46" spans="1:23" ht="40.5" x14ac:dyDescent="0.95">
      <c r="T46" s="69"/>
    </row>
    <row r="52" spans="3:21" x14ac:dyDescent="0.65">
      <c r="C52" s="16"/>
      <c r="D52" s="16"/>
      <c r="E52" s="16"/>
      <c r="F52" s="16"/>
      <c r="G52" s="16"/>
      <c r="H52" s="16"/>
      <c r="I52" s="16"/>
      <c r="J52" s="16"/>
      <c r="K52" s="20"/>
      <c r="L52" s="16"/>
      <c r="M52" s="16"/>
      <c r="N52" s="16"/>
      <c r="O52" s="16"/>
      <c r="P52" s="16"/>
      <c r="Q52" s="16"/>
      <c r="R52" s="16"/>
      <c r="S52" s="16"/>
      <c r="T52" s="16"/>
    </row>
    <row r="63" spans="3:21" x14ac:dyDescent="0.65">
      <c r="C63" s="16"/>
      <c r="D63" s="16"/>
      <c r="E63" s="16"/>
      <c r="F63" s="16"/>
      <c r="G63" s="16"/>
      <c r="H63" s="16"/>
      <c r="I63" s="16"/>
      <c r="J63" s="16"/>
      <c r="K63" s="20"/>
      <c r="L63" s="16"/>
      <c r="M63" s="16"/>
      <c r="N63" s="16"/>
      <c r="O63" s="16"/>
      <c r="P63" s="16"/>
      <c r="Q63" s="16"/>
      <c r="R63" s="16"/>
      <c r="S63" s="16"/>
      <c r="T63" s="16"/>
      <c r="U63" s="20"/>
    </row>
  </sheetData>
  <sortState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Fariba Abdoli</cp:lastModifiedBy>
  <cp:lastPrinted>2020-08-24T03:12:25Z</cp:lastPrinted>
  <dcterms:created xsi:type="dcterms:W3CDTF">2019-07-05T09:08:54Z</dcterms:created>
  <dcterms:modified xsi:type="dcterms:W3CDTF">2021-08-31T11:00:54Z</dcterms:modified>
</cp:coreProperties>
</file>